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24519"/>
</workbook>
</file>

<file path=xl/calcChain.xml><?xml version="1.0" encoding="utf-8"?>
<calcChain xmlns="http://schemas.openxmlformats.org/spreadsheetml/2006/main">
  <c r="H99" i="1"/>
  <c r="I93"/>
  <c r="F97"/>
  <c r="I97" s="1"/>
  <c r="G99"/>
  <c r="G75" l="1"/>
  <c r="G41"/>
  <c r="I37"/>
  <c r="I38" s="1"/>
  <c r="I41" s="1"/>
  <c r="I43"/>
  <c r="G47"/>
  <c r="G23"/>
  <c r="I19"/>
  <c r="I80" l="1"/>
  <c r="I77"/>
  <c r="F29" l="1"/>
  <c r="F20" l="1"/>
  <c r="F96" s="1"/>
  <c r="F65"/>
  <c r="G65"/>
  <c r="I64"/>
  <c r="I63"/>
  <c r="I61"/>
  <c r="I21"/>
  <c r="I58"/>
  <c r="I57"/>
  <c r="I51"/>
  <c r="I52"/>
  <c r="F18"/>
  <c r="F92" s="1"/>
  <c r="I55"/>
  <c r="G59"/>
  <c r="I49"/>
  <c r="F53"/>
  <c r="I45"/>
  <c r="F47"/>
  <c r="I31"/>
  <c r="H75"/>
  <c r="H62"/>
  <c r="I62" s="1"/>
  <c r="H56"/>
  <c r="H59" s="1"/>
  <c r="H50"/>
  <c r="H53" s="1"/>
  <c r="G53"/>
  <c r="H44"/>
  <c r="H47" s="1"/>
  <c r="H38"/>
  <c r="H41" s="1"/>
  <c r="H32"/>
  <c r="H35" s="1"/>
  <c r="G35"/>
  <c r="H26"/>
  <c r="H29" s="1"/>
  <c r="F94" l="1"/>
  <c r="I94" s="1"/>
  <c r="I99" s="1"/>
  <c r="F23"/>
  <c r="F99" s="1"/>
  <c r="I53"/>
  <c r="I56"/>
  <c r="I35"/>
  <c r="I65"/>
  <c r="H65"/>
  <c r="I75"/>
  <c r="I59"/>
  <c r="I32"/>
  <c r="I26"/>
  <c r="I44"/>
  <c r="I47" s="1"/>
  <c r="H20"/>
  <c r="H96" s="1"/>
  <c r="I96" s="1"/>
  <c r="G29"/>
  <c r="H23" l="1"/>
  <c r="I20"/>
  <c r="I23" s="1"/>
  <c r="I25"/>
  <c r="I29" s="1"/>
</calcChain>
</file>

<file path=xl/sharedStrings.xml><?xml version="1.0" encoding="utf-8"?>
<sst xmlns="http://schemas.openxmlformats.org/spreadsheetml/2006/main" count="307" uniqueCount="96">
  <si>
    <t>№
з/п</t>
  </si>
  <si>
    <t>Строк
виконання
заходу</t>
  </si>
  <si>
    <t>Виконавці</t>
  </si>
  <si>
    <t>Джерела
фінансування</t>
  </si>
  <si>
    <t>ВСЬОГО  ПО  ПРОГРАМІ</t>
  </si>
  <si>
    <t>_</t>
  </si>
  <si>
    <t>всього</t>
  </si>
  <si>
    <t>Обсяги фінансування по роках,  тис.грн.</t>
  </si>
  <si>
    <t>Капітальний ремонт асфальтового
покриття прибудинкових територій
та внутрішньоквартальних проїздів</t>
  </si>
  <si>
    <t xml:space="preserve">   2019 -
2021</t>
  </si>
  <si>
    <t>Управління розвитку міського господарства та капітального будівництва Бахмутської міської ради
(далі - УРМГКБ)</t>
  </si>
  <si>
    <t>міжпанельні шви</t>
  </si>
  <si>
    <t>дахи та покрівлі</t>
  </si>
  <si>
    <t>балкони, лоджії, козирки</t>
  </si>
  <si>
    <t xml:space="preserve">ремонт у під'їздах; заміна вікон, дверей </t>
  </si>
  <si>
    <t>УРМГКБ</t>
  </si>
  <si>
    <t>УРМГКБ,
комунальне підприємство «Бахмутська житлова 
управляюча компанія»
(далі -КП "БЖУК")</t>
  </si>
  <si>
    <t>фінансування
не потребує</t>
  </si>
  <si>
    <t>інші конструктивні елементи</t>
  </si>
  <si>
    <t>Очікуваний   результат</t>
  </si>
  <si>
    <t>Зміст   заходів</t>
  </si>
  <si>
    <t>міський бюджет</t>
  </si>
  <si>
    <t>Реконструкція, заміна та модернізація 
пасажирських ліфтів</t>
  </si>
  <si>
    <t>ОСББ</t>
  </si>
  <si>
    <t>СББ</t>
  </si>
  <si>
    <t>ЖБК</t>
  </si>
  <si>
    <t>6.1</t>
  </si>
  <si>
    <t>6.2</t>
  </si>
  <si>
    <t>6.3</t>
  </si>
  <si>
    <t>6.4</t>
  </si>
  <si>
    <t>6.5</t>
  </si>
  <si>
    <t>6.6</t>
  </si>
  <si>
    <t>УРМГКБ
КП "БЖУК"
ОСББ
СББ
ЖБК</t>
  </si>
  <si>
    <t xml:space="preserve">УРМГКБ
КП "БЖУК"
ОСББ
СББ
ЖБК
</t>
  </si>
  <si>
    <t xml:space="preserve">внутрішньобудинкові мережі </t>
  </si>
  <si>
    <t xml:space="preserve">Надання консультацій ініціативним групам СББ та ЖБК  з питань створення ОСББ, асоціацій ОСББ
</t>
  </si>
  <si>
    <t xml:space="preserve"> </t>
  </si>
  <si>
    <t>УРМГКБ
КП "БЖУК"</t>
  </si>
  <si>
    <t>I  етап
2019</t>
  </si>
  <si>
    <t>II  етап
2020</t>
  </si>
  <si>
    <t>III  етап
2021</t>
  </si>
  <si>
    <t>кошти інших джерел</t>
  </si>
  <si>
    <t>у тому числі:</t>
  </si>
  <si>
    <t xml:space="preserve">   2020 -
2021</t>
  </si>
  <si>
    <r>
      <t>Виконання капітальних ремонтів та реконструкції в об</t>
    </r>
    <r>
      <rPr>
        <sz val="11"/>
        <color theme="1"/>
        <rFont val="Calibri"/>
        <family val="2"/>
        <charset val="204"/>
      </rPr>
      <t>’</t>
    </r>
    <r>
      <rPr>
        <sz val="11"/>
        <color theme="1"/>
        <rFont val="Times New Roman"/>
        <family val="1"/>
        <charset val="204"/>
      </rPr>
      <t>єктах житлового фонду (у розрізі їх видів)</t>
    </r>
  </si>
  <si>
    <t>Проведення  енергоаудиту  об'єктів житлового фонду</t>
  </si>
  <si>
    <t>9 об'єктів - інші конструктивні елементи (цокольна часть будинку та вимощення, перемурування або улаштування нових димоходів, вентиляційних  каналів та димових  труб тощо)</t>
  </si>
  <si>
    <t>Заходи з утеплення зовнішніх стін об'єктів житлового фонду</t>
  </si>
  <si>
    <t>Комплекс заходів щодо безпечної експлуатації об'єктів житлового фонду та ліквідації аварійних ситуацій</t>
  </si>
  <si>
    <t>бюджет  Бахмутської міської ТГ</t>
  </si>
  <si>
    <t>бюджет  Бахмутскої міської ТГ</t>
  </si>
  <si>
    <t>бюджет  Бахмутської міської  ТГ</t>
  </si>
  <si>
    <t>бюджет Бахмутської міської  ТГ</t>
  </si>
  <si>
    <t xml:space="preserve">бюджет  Бахмутської міської ТГ
</t>
  </si>
  <si>
    <t xml:space="preserve">бюджет  Бахмутскої міської ТГ
</t>
  </si>
  <si>
    <t>державний бюджет</t>
  </si>
  <si>
    <t xml:space="preserve">Встановлення засобів обліку (лічильників) теплової енергії  у 25 багатоквартирних будинках </t>
  </si>
  <si>
    <t>УРМГКБ
ТОВ "БАХМУТ-ЕНЕРГІЯ"</t>
  </si>
  <si>
    <t xml:space="preserve">Забезпечення комерційного обліку послуги 
з постачання теплової енергії на об'єктах житлового фонду </t>
  </si>
  <si>
    <t xml:space="preserve">   2019,
  2021</t>
  </si>
  <si>
    <t xml:space="preserve">  2020 -
2021</t>
  </si>
  <si>
    <t>Участь  у міжнародних 
проєктах та інших заходах</t>
  </si>
  <si>
    <t>Виготовлення проєктно-кошторисної документації та експертиза проектів на капітальний ремонт і реконструкцію об’єктів житлового фонду</t>
  </si>
  <si>
    <t>За період реалізації програми планується виготовлення технічних паспортів, планів інженерних комунікацій, землевпорядної документації та іншої технічної документації 
по 32об'єктам житлового фонду</t>
  </si>
  <si>
    <t>Отримання звітів з   енергоаудиту по 27 об'єктам житлового фонду з метою визначення переліку  заходів для покращення  технічного  стану будинків</t>
  </si>
  <si>
    <t>15 об'єктів - ремонт дахів та покрівлі</t>
  </si>
  <si>
    <t>9 об'єктів -  ремонт міжпанельних швів</t>
  </si>
  <si>
    <t>13 об'єктів - ремонт балконів, лоджій, козирків</t>
  </si>
  <si>
    <t>18 об'єктів - ремонт внутрішньобудинкових мереж</t>
  </si>
  <si>
    <t>12 об'єктів - ремонт у під'їздах; заміна вікон, дверей</t>
  </si>
  <si>
    <t>Забезпечення надійної та безперебійної експлуатації 30 пасажирських ліфтів в об'єктах житлового фонду</t>
  </si>
  <si>
    <t>Покращення технічних характеристик         асфальтового покриття прибудинкових територій та внутрішньоквартальних проїздів у 28 об'єктах житлового фонду</t>
  </si>
  <si>
    <t>2019-
2021</t>
  </si>
  <si>
    <t xml:space="preserve">Обґрунтовання  планувальних, інженерних і технологічних рішень щодо проведення  капітального ремонту і реконтрукції в 11 об'єктах житлового фонду та інших об'єктах житлового фонду, його основних параметрів та вартості </t>
  </si>
  <si>
    <t>2020-
2021</t>
  </si>
  <si>
    <t xml:space="preserve">  2019 -
2021</t>
  </si>
  <si>
    <t>Підвищення енергоефективності 
у 2 об'єктах житлового фонду</t>
  </si>
  <si>
    <t>Забезпечення надійної та безпечної експлуатації будинків та інженерних мереж
у 5 об'єктах житлового фонду</t>
  </si>
  <si>
    <t>2020-   
2021</t>
  </si>
  <si>
    <t xml:space="preserve">Придбання 3-х квартир у комунальну власність для надання у тимчасове користування внутрішньо переміщеним особам </t>
  </si>
  <si>
    <t>Відшкодування різниці в тарифах на послугу з постачання теплової енергії (теплову енергію) її  виробництво, транспортування, постачання для потреб споживачів (населення) в м. Бахмут та смт.Красна Гора</t>
  </si>
  <si>
    <t>Відшкодування різниці в тарифах за жовтень-листопад 2021 року</t>
  </si>
  <si>
    <t>Формування фонду житла для тимчасового проживання внутрішньо переміщених осіб на території Бахмутської міської  територіальної громади</t>
  </si>
  <si>
    <r>
      <t>б</t>
    </r>
    <r>
      <rPr>
        <sz val="11"/>
        <color theme="1"/>
        <rFont val="Times New Roman"/>
        <family val="1"/>
        <charset val="204"/>
      </rPr>
      <t>юджет Бахмутської міської ТГ</t>
    </r>
  </si>
  <si>
    <t xml:space="preserve">                                                                            ЗАХОДИ  З  РЕАЛІЗАЦІЇ  ПРОГРАМИ
</t>
  </si>
  <si>
    <t xml:space="preserve">
Заступник начальника Управління розвитку міського господарства
та капітального будівництва Бахмутської міської ради                                                                                                                                                     Н.В. Трофимова
Секретар Бахмутської міської ради                                                                                                                                                                                         А.П. Касперська                  </t>
  </si>
  <si>
    <t>Сприяння розвитку інформаційного  простору населення Бахмутської міської ї територіальної громади (далі - Бахмутської міської ТГ) щодо реформування житлового господарства шляхом розповсюдження навчально-практичих посібників,бюлетнів, нормативно-правових  та інших документів на офіційному вебсайті  Бахмутської міської ради</t>
  </si>
  <si>
    <t>За період реалізації програми планується створити  45 ОСББ на території  Бахмутської міської ТГ</t>
  </si>
  <si>
    <t>Популяризація та впровадження кращих 
практик щодо  управління об'єктами житлового фонду, шляхом проведення 1 раз на місяць   семінарів, форумів.
Забезпечення сталого розвитку та функціонування житлового господарства Бахмутської міської ТГ</t>
  </si>
  <si>
    <t xml:space="preserve">Залучення населення Бахмутської міської ТГ до управління об'єктами житлового фонду на умовах співфінансування  капітальних ремонтів та реконструкції. 
Підвищення експлуатаційних властивостей житлового фонду і утримання його у належному стані, забезпечення його надійності та безпечної експлуатації у 76 об'єктах житлового фонду шляхом проведення капітальних ремонтів  та реконструкції (у розрізі їх видів):
</t>
  </si>
  <si>
    <t xml:space="preserve">Залучення додаткових інвестицій  на проведення реконструкції у 3 гуртожитках, які є комунальною власністю Бахмутської міської ТГ
</t>
  </si>
  <si>
    <t xml:space="preserve">Участь та організація проведення  
навчальних семінарів, тренінгів, курсів, форумів для ОСББ, ЖБК, СББ. 
Вивчення досвіду інших міст 
України, які досягли успіхів у реформуванні житлового господарства
</t>
  </si>
  <si>
    <t xml:space="preserve">Виготовлення технічної документації на об'єкти житлового фонду, які передані в управління ОСББ, та інших документів (актів, схем тощо)
</t>
  </si>
  <si>
    <t xml:space="preserve">
Підтримка інформаційного розділу "Житлове господарство" на офіційному вебсайті  Бахмутської міської ради
</t>
  </si>
  <si>
    <t>Додаток 1 "Заходи з реалізації Програми" до міської цільової програми щодо розвитку житлового господарства Бахмутської міської територіальної громади на 2019-2021 роки, затвердженої рішенням Бахмутської міської  ради від  27.03.2019 № 6/127-2521, із змінами, підготовлений Управлінням розвитку міського  господарства та капітального будівництва Бахмутської міської ради</t>
  </si>
  <si>
    <t>Додаток 1   до міської цільової програми щодо розвитку житлового господарства  Бахмутської міської  територіальної громади на 2019-2021 роки, затвердженої рішенням Бахмутської міської ради  від 27.03.2019 №6/127 - 2521  (із змінами)                                                                                                                                                     (Додаток 1у редакції рішення Бахмутської міської ради  від 27.10.2021 № 7/15- 437)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</si>
</sst>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3" fillId="0" borderId="0" xfId="0" applyFont="1"/>
    <xf numFmtId="0" fontId="0" fillId="0" borderId="0" xfId="0" applyBorder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2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center" wrapText="1"/>
    </xf>
    <xf numFmtId="2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0" fillId="0" borderId="7" xfId="0" applyBorder="1"/>
    <xf numFmtId="0" fontId="10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190500</xdr:colOff>
      <xdr:row>11</xdr:row>
      <xdr:rowOff>371475</xdr:rowOff>
    </xdr:from>
    <xdr:ext cx="184731" cy="264560"/>
    <xdr:sp macro="" textlink="">
      <xdr:nvSpPr>
        <xdr:cNvPr id="2" name="TextBox 1"/>
        <xdr:cNvSpPr txBox="1"/>
      </xdr:nvSpPr>
      <xdr:spPr>
        <a:xfrm>
          <a:off x="3105150" y="265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67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3105150" y="784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77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105150" y="947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67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3695700" y="1260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77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3695700" y="964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17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17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17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17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19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22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22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25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28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25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28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31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34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31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34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37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40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37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40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43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46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43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49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52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49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52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64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64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67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67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67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67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69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69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69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69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71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74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71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74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77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77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77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77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94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98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94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98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59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59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59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59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64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64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69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69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69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69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71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74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71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74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74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74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74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74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75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tabSelected="1" showRuler="0" view="pageLayout" zoomScale="130" zoomScalePageLayoutView="130" workbookViewId="0">
      <selection activeCell="J6" sqref="J6:J8"/>
    </sheetView>
  </sheetViews>
  <sheetFormatPr defaultRowHeight="15"/>
  <cols>
    <col min="1" max="1" width="5.85546875" customWidth="1"/>
    <col min="2" max="2" width="29.85546875" customWidth="1"/>
    <col min="3" max="3" width="10.5703125" customWidth="1"/>
    <col min="4" max="4" width="18.140625" customWidth="1"/>
    <col min="5" max="5" width="19.5703125" customWidth="1"/>
    <col min="6" max="6" width="10.28515625" customWidth="1"/>
    <col min="7" max="7" width="9.7109375" customWidth="1"/>
    <col min="8" max="8" width="11.42578125" customWidth="1"/>
    <col min="9" max="9" width="11.28515625" customWidth="1"/>
    <col min="10" max="10" width="40.42578125" customWidth="1"/>
  </cols>
  <sheetData>
    <row r="1" spans="1:11" ht="0.75" customHeight="1">
      <c r="E1" s="3"/>
    </row>
    <row r="2" spans="1:11" ht="72.75" customHeight="1">
      <c r="D2" s="47"/>
      <c r="E2" s="47"/>
      <c r="F2" s="54" t="s">
        <v>95</v>
      </c>
      <c r="G2" s="54"/>
      <c r="H2" s="54"/>
      <c r="I2" s="54"/>
      <c r="J2" s="54"/>
    </row>
    <row r="3" spans="1:11" ht="27" customHeight="1">
      <c r="A3" s="108" t="s">
        <v>84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11" ht="8.25" hidden="1" customHeight="1"/>
    <row r="5" spans="1:11" ht="3" customHeight="1"/>
    <row r="6" spans="1:11" ht="22.5" customHeight="1">
      <c r="A6" s="86" t="s">
        <v>0</v>
      </c>
      <c r="B6" s="87" t="s">
        <v>20</v>
      </c>
      <c r="C6" s="90" t="s">
        <v>1</v>
      </c>
      <c r="D6" s="93" t="s">
        <v>2</v>
      </c>
      <c r="E6" s="96" t="s">
        <v>3</v>
      </c>
      <c r="F6" s="100" t="s">
        <v>7</v>
      </c>
      <c r="G6" s="101"/>
      <c r="H6" s="101"/>
      <c r="I6" s="102"/>
      <c r="J6" s="86" t="s">
        <v>19</v>
      </c>
    </row>
    <row r="7" spans="1:11" ht="30" customHeight="1">
      <c r="A7" s="86"/>
      <c r="B7" s="88"/>
      <c r="C7" s="91"/>
      <c r="D7" s="94"/>
      <c r="E7" s="97"/>
      <c r="F7" s="90" t="s">
        <v>38</v>
      </c>
      <c r="G7" s="90" t="s">
        <v>39</v>
      </c>
      <c r="H7" s="90" t="s">
        <v>40</v>
      </c>
      <c r="I7" s="109" t="s">
        <v>6</v>
      </c>
      <c r="J7" s="99"/>
    </row>
    <row r="8" spans="1:11" ht="21.75" hidden="1" customHeight="1">
      <c r="A8" s="86"/>
      <c r="B8" s="89"/>
      <c r="C8" s="92"/>
      <c r="D8" s="95"/>
      <c r="E8" s="98"/>
      <c r="F8" s="103"/>
      <c r="G8" s="103"/>
      <c r="H8" s="103"/>
      <c r="I8" s="103"/>
      <c r="J8" s="99"/>
    </row>
    <row r="9" spans="1:11" ht="17.25" customHeight="1" thickBot="1">
      <c r="A9" s="12">
        <v>1</v>
      </c>
      <c r="B9" s="13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</row>
    <row r="10" spans="1:11" ht="138" customHeight="1" thickTop="1">
      <c r="A10" s="4">
        <v>1</v>
      </c>
      <c r="B10" s="46" t="s">
        <v>93</v>
      </c>
      <c r="C10" s="9" t="s">
        <v>9</v>
      </c>
      <c r="D10" s="5" t="s">
        <v>10</v>
      </c>
      <c r="E10" s="45" t="s">
        <v>17</v>
      </c>
      <c r="F10" s="6" t="s">
        <v>5</v>
      </c>
      <c r="G10" s="6" t="s">
        <v>5</v>
      </c>
      <c r="H10" s="6" t="s">
        <v>5</v>
      </c>
      <c r="I10" s="6" t="s">
        <v>5</v>
      </c>
      <c r="J10" s="48" t="s">
        <v>86</v>
      </c>
    </row>
    <row r="11" spans="1:11" ht="65.25" customHeight="1">
      <c r="A11" s="4">
        <v>2</v>
      </c>
      <c r="B11" s="5" t="s">
        <v>35</v>
      </c>
      <c r="C11" s="9" t="s">
        <v>9</v>
      </c>
      <c r="D11" s="5" t="s">
        <v>15</v>
      </c>
      <c r="E11" s="5" t="s">
        <v>17</v>
      </c>
      <c r="F11" s="6" t="s">
        <v>5</v>
      </c>
      <c r="G11" s="6" t="s">
        <v>5</v>
      </c>
      <c r="H11" s="6" t="s">
        <v>5</v>
      </c>
      <c r="I11" s="6" t="s">
        <v>5</v>
      </c>
      <c r="J11" s="46" t="s">
        <v>87</v>
      </c>
    </row>
    <row r="12" spans="1:11" ht="56.25" customHeight="1">
      <c r="A12" s="77">
        <v>3</v>
      </c>
      <c r="B12" s="71" t="s">
        <v>91</v>
      </c>
      <c r="C12" s="74" t="s">
        <v>74</v>
      </c>
      <c r="D12" s="71" t="s">
        <v>16</v>
      </c>
      <c r="E12" s="15" t="s">
        <v>21</v>
      </c>
      <c r="F12" s="7" t="s">
        <v>5</v>
      </c>
      <c r="G12" s="7" t="s">
        <v>5</v>
      </c>
      <c r="H12" s="7" t="s">
        <v>5</v>
      </c>
      <c r="I12" s="8" t="s">
        <v>5</v>
      </c>
      <c r="J12" s="66" t="s">
        <v>88</v>
      </c>
      <c r="K12" s="2"/>
    </row>
    <row r="13" spans="1:11" ht="77.25" customHeight="1">
      <c r="A13" s="79"/>
      <c r="B13" s="73"/>
      <c r="C13" s="76"/>
      <c r="D13" s="73"/>
      <c r="E13" s="27" t="s">
        <v>50</v>
      </c>
      <c r="F13" s="7" t="s">
        <v>5</v>
      </c>
      <c r="G13" s="7">
        <v>50</v>
      </c>
      <c r="H13" s="7">
        <v>50</v>
      </c>
      <c r="I13" s="8">
        <v>100</v>
      </c>
      <c r="J13" s="68"/>
      <c r="K13" s="2"/>
    </row>
    <row r="14" spans="1:11" ht="44.25" customHeight="1">
      <c r="A14" s="77">
        <v>4</v>
      </c>
      <c r="B14" s="71" t="s">
        <v>92</v>
      </c>
      <c r="C14" s="74" t="s">
        <v>59</v>
      </c>
      <c r="D14" s="71" t="s">
        <v>32</v>
      </c>
      <c r="E14" s="15" t="s">
        <v>21</v>
      </c>
      <c r="F14" s="7">
        <v>19.899999999999999</v>
      </c>
      <c r="G14" s="7" t="s">
        <v>5</v>
      </c>
      <c r="H14" s="7" t="s">
        <v>5</v>
      </c>
      <c r="I14" s="8">
        <v>19.899999999999999</v>
      </c>
      <c r="J14" s="66" t="s">
        <v>63</v>
      </c>
      <c r="K14" s="2"/>
    </row>
    <row r="15" spans="1:11" ht="44.25" customHeight="1">
      <c r="A15" s="79"/>
      <c r="B15" s="73"/>
      <c r="C15" s="76"/>
      <c r="D15" s="73"/>
      <c r="E15" s="27" t="s">
        <v>51</v>
      </c>
      <c r="F15" s="7" t="s">
        <v>5</v>
      </c>
      <c r="G15" s="7">
        <v>350</v>
      </c>
      <c r="H15" s="7">
        <v>400</v>
      </c>
      <c r="I15" s="8">
        <v>750</v>
      </c>
      <c r="J15" s="68"/>
      <c r="K15" s="2"/>
    </row>
    <row r="16" spans="1:11" ht="36.75" customHeight="1">
      <c r="A16" s="77">
        <v>5</v>
      </c>
      <c r="B16" s="71" t="s">
        <v>45</v>
      </c>
      <c r="C16" s="74" t="s">
        <v>74</v>
      </c>
      <c r="D16" s="71" t="s">
        <v>32</v>
      </c>
      <c r="E16" s="5" t="s">
        <v>21</v>
      </c>
      <c r="F16" s="7" t="s">
        <v>5</v>
      </c>
      <c r="G16" s="7" t="s">
        <v>5</v>
      </c>
      <c r="H16" s="7" t="s">
        <v>5</v>
      </c>
      <c r="I16" s="8" t="s">
        <v>5</v>
      </c>
      <c r="J16" s="66" t="s">
        <v>64</v>
      </c>
      <c r="K16" s="2"/>
    </row>
    <row r="17" spans="1:11" ht="46.5" customHeight="1">
      <c r="A17" s="79"/>
      <c r="B17" s="73"/>
      <c r="C17" s="76"/>
      <c r="D17" s="73"/>
      <c r="E17" s="27" t="s">
        <v>49</v>
      </c>
      <c r="F17" s="7" t="s">
        <v>5</v>
      </c>
      <c r="G17" s="7">
        <v>250</v>
      </c>
      <c r="H17" s="7">
        <v>300</v>
      </c>
      <c r="I17" s="8">
        <v>550</v>
      </c>
      <c r="J17" s="68"/>
      <c r="K17" s="2"/>
    </row>
    <row r="18" spans="1:11" ht="30.75" customHeight="1">
      <c r="A18" s="85">
        <v>6</v>
      </c>
      <c r="B18" s="69" t="s">
        <v>44</v>
      </c>
      <c r="C18" s="83" t="s">
        <v>9</v>
      </c>
      <c r="D18" s="69" t="s">
        <v>32</v>
      </c>
      <c r="E18" s="5" t="s">
        <v>21</v>
      </c>
      <c r="F18" s="21">
        <f>F24+F42+F48</f>
        <v>3584.8</v>
      </c>
      <c r="G18" s="21" t="s">
        <v>5</v>
      </c>
      <c r="H18" s="21" t="s">
        <v>5</v>
      </c>
      <c r="I18" s="21">
        <v>3584.8</v>
      </c>
      <c r="J18" s="66" t="s">
        <v>89</v>
      </c>
      <c r="K18" s="2"/>
    </row>
    <row r="19" spans="1:11" ht="42" customHeight="1">
      <c r="A19" s="85"/>
      <c r="B19" s="69"/>
      <c r="C19" s="83"/>
      <c r="D19" s="69"/>
      <c r="E19" s="27" t="s">
        <v>52</v>
      </c>
      <c r="F19" s="21" t="s">
        <v>5</v>
      </c>
      <c r="G19" s="21">
        <v>6600</v>
      </c>
      <c r="H19" s="21">
        <v>7800</v>
      </c>
      <c r="I19" s="21">
        <f>G19+H19</f>
        <v>14400</v>
      </c>
      <c r="J19" s="67"/>
      <c r="K19" s="2"/>
    </row>
    <row r="20" spans="1:11" ht="30" customHeight="1">
      <c r="A20" s="84"/>
      <c r="B20" s="70"/>
      <c r="C20" s="84"/>
      <c r="D20" s="70"/>
      <c r="E20" s="5" t="s">
        <v>23</v>
      </c>
      <c r="F20" s="21">
        <f>F26+F44+F50</f>
        <v>687.4</v>
      </c>
      <c r="G20" s="21">
        <v>132</v>
      </c>
      <c r="H20" s="21">
        <f>H26+H32+H38+H44+H50+H56</f>
        <v>156</v>
      </c>
      <c r="I20" s="21">
        <f>H20+G20+F20</f>
        <v>975.4</v>
      </c>
      <c r="J20" s="67"/>
    </row>
    <row r="21" spans="1:11" ht="24.75" customHeight="1">
      <c r="A21" s="84"/>
      <c r="B21" s="70"/>
      <c r="C21" s="84"/>
      <c r="D21" s="70"/>
      <c r="E21" s="5" t="s">
        <v>24</v>
      </c>
      <c r="F21" s="21">
        <v>3</v>
      </c>
      <c r="G21" s="21">
        <v>376.2</v>
      </c>
      <c r="H21" s="21">
        <v>444.6</v>
      </c>
      <c r="I21" s="21">
        <f>SUM(F21:H21)</f>
        <v>823.8</v>
      </c>
      <c r="J21" s="67"/>
    </row>
    <row r="22" spans="1:11" ht="21" customHeight="1">
      <c r="A22" s="84"/>
      <c r="B22" s="70"/>
      <c r="C22" s="84"/>
      <c r="D22" s="70"/>
      <c r="E22" s="5" t="s">
        <v>25</v>
      </c>
      <c r="F22" s="21" t="s">
        <v>5</v>
      </c>
      <c r="G22" s="21">
        <v>29.7</v>
      </c>
      <c r="H22" s="21">
        <v>35.1</v>
      </c>
      <c r="I22" s="21">
        <v>64.8</v>
      </c>
      <c r="J22" s="67"/>
    </row>
    <row r="23" spans="1:11" ht="33.75" customHeight="1">
      <c r="A23" s="84"/>
      <c r="B23" s="70"/>
      <c r="C23" s="84"/>
      <c r="D23" s="70"/>
      <c r="E23" s="10" t="s">
        <v>6</v>
      </c>
      <c r="F23" s="22">
        <f>F29+F47+F53</f>
        <v>4275.2</v>
      </c>
      <c r="G23" s="22">
        <f>SUM(G19:G22)</f>
        <v>7137.9</v>
      </c>
      <c r="H23" s="22">
        <f t="shared" ref="H23" si="0">SUM(H18:H22)</f>
        <v>8435.7000000000007</v>
      </c>
      <c r="I23" s="22">
        <f>I18+I19+I20+I21+I22</f>
        <v>19848.8</v>
      </c>
      <c r="J23" s="68"/>
    </row>
    <row r="24" spans="1:11" ht="27.75" customHeight="1">
      <c r="A24" s="80" t="s">
        <v>26</v>
      </c>
      <c r="B24" s="71" t="s">
        <v>12</v>
      </c>
      <c r="C24" s="83" t="s">
        <v>9</v>
      </c>
      <c r="D24" s="69" t="s">
        <v>32</v>
      </c>
      <c r="E24" s="15" t="s">
        <v>21</v>
      </c>
      <c r="F24" s="6">
        <v>2076.5</v>
      </c>
      <c r="G24" s="34" t="s">
        <v>5</v>
      </c>
      <c r="H24" s="6" t="s">
        <v>5</v>
      </c>
      <c r="I24" s="6">
        <v>2076.5</v>
      </c>
      <c r="J24" s="71" t="s">
        <v>65</v>
      </c>
    </row>
    <row r="25" spans="1:11" ht="45">
      <c r="A25" s="81"/>
      <c r="B25" s="72"/>
      <c r="C25" s="83"/>
      <c r="D25" s="69"/>
      <c r="E25" s="27" t="s">
        <v>50</v>
      </c>
      <c r="F25" s="7" t="s">
        <v>5</v>
      </c>
      <c r="G25" s="21">
        <v>3200</v>
      </c>
      <c r="H25" s="7">
        <v>3600</v>
      </c>
      <c r="I25" s="6">
        <f>G25+H25</f>
        <v>6800</v>
      </c>
      <c r="J25" s="72"/>
      <c r="K25" s="2"/>
    </row>
    <row r="26" spans="1:11" ht="18.75" customHeight="1">
      <c r="A26" s="81"/>
      <c r="B26" s="72"/>
      <c r="C26" s="84"/>
      <c r="D26" s="70"/>
      <c r="E26" s="5" t="s">
        <v>23</v>
      </c>
      <c r="F26" s="6">
        <v>373.5</v>
      </c>
      <c r="G26" s="34">
        <v>64</v>
      </c>
      <c r="H26" s="6">
        <f>H25*0.05*0.4</f>
        <v>72</v>
      </c>
      <c r="I26" s="6">
        <f>F26+G26+H26</f>
        <v>509.5</v>
      </c>
      <c r="J26" s="72"/>
    </row>
    <row r="27" spans="1:11" ht="18.75" customHeight="1">
      <c r="A27" s="81"/>
      <c r="B27" s="72"/>
      <c r="C27" s="84"/>
      <c r="D27" s="70"/>
      <c r="E27" s="5" t="s">
        <v>24</v>
      </c>
      <c r="F27" s="6" t="s">
        <v>5</v>
      </c>
      <c r="G27" s="34">
        <v>182.4</v>
      </c>
      <c r="H27" s="6">
        <v>205.2</v>
      </c>
      <c r="I27" s="6">
        <v>387.6</v>
      </c>
      <c r="J27" s="72"/>
    </row>
    <row r="28" spans="1:11" ht="18.75" customHeight="1">
      <c r="A28" s="81"/>
      <c r="B28" s="72"/>
      <c r="C28" s="84"/>
      <c r="D28" s="70"/>
      <c r="E28" s="5" t="s">
        <v>25</v>
      </c>
      <c r="F28" s="6" t="s">
        <v>5</v>
      </c>
      <c r="G28" s="34">
        <v>14.4</v>
      </c>
      <c r="H28" s="6">
        <v>16.2</v>
      </c>
      <c r="I28" s="6">
        <v>30.6</v>
      </c>
      <c r="J28" s="72"/>
    </row>
    <row r="29" spans="1:11" ht="26.25" customHeight="1">
      <c r="A29" s="82"/>
      <c r="B29" s="73"/>
      <c r="C29" s="84"/>
      <c r="D29" s="70"/>
      <c r="E29" s="10" t="s">
        <v>6</v>
      </c>
      <c r="F29" s="8">
        <f>F24+F26</f>
        <v>2450</v>
      </c>
      <c r="G29" s="22">
        <f t="shared" ref="G29:H29" si="1">SUM(G25:G28)</f>
        <v>3460.8</v>
      </c>
      <c r="H29" s="20">
        <f t="shared" si="1"/>
        <v>3893.3999999999996</v>
      </c>
      <c r="I29" s="8">
        <f>SUM(I24:I28)</f>
        <v>9804.2000000000007</v>
      </c>
      <c r="J29" s="73"/>
    </row>
    <row r="30" spans="1:11" ht="23.25" customHeight="1">
      <c r="A30" s="80" t="s">
        <v>27</v>
      </c>
      <c r="B30" s="71" t="s">
        <v>11</v>
      </c>
      <c r="C30" s="74" t="s">
        <v>60</v>
      </c>
      <c r="D30" s="69" t="s">
        <v>32</v>
      </c>
      <c r="E30" s="15" t="s">
        <v>21</v>
      </c>
      <c r="F30" s="6" t="s">
        <v>5</v>
      </c>
      <c r="G30" s="34" t="s">
        <v>5</v>
      </c>
      <c r="H30" s="6" t="s">
        <v>5</v>
      </c>
      <c r="I30" s="6" t="s">
        <v>5</v>
      </c>
      <c r="J30" s="71" t="s">
        <v>66</v>
      </c>
    </row>
    <row r="31" spans="1:11" ht="47.25" customHeight="1">
      <c r="A31" s="81"/>
      <c r="B31" s="72"/>
      <c r="C31" s="78"/>
      <c r="D31" s="69"/>
      <c r="E31" s="27" t="s">
        <v>49</v>
      </c>
      <c r="F31" s="7" t="s">
        <v>5</v>
      </c>
      <c r="G31" s="21">
        <v>900</v>
      </c>
      <c r="H31" s="7">
        <v>1100</v>
      </c>
      <c r="I31" s="6">
        <f>G31+H31</f>
        <v>2000</v>
      </c>
      <c r="J31" s="72"/>
      <c r="K31" s="2"/>
    </row>
    <row r="32" spans="1:11" ht="27.75" customHeight="1">
      <c r="A32" s="81"/>
      <c r="B32" s="72"/>
      <c r="C32" s="78"/>
      <c r="D32" s="70"/>
      <c r="E32" s="5" t="s">
        <v>23</v>
      </c>
      <c r="F32" s="6" t="s">
        <v>5</v>
      </c>
      <c r="G32" s="34">
        <v>18</v>
      </c>
      <c r="H32" s="6">
        <f>H31*0.05*0.4</f>
        <v>22</v>
      </c>
      <c r="I32" s="6">
        <f>G32+H32</f>
        <v>40</v>
      </c>
      <c r="J32" s="72"/>
    </row>
    <row r="33" spans="1:11" ht="21" customHeight="1">
      <c r="A33" s="81"/>
      <c r="B33" s="72"/>
      <c r="C33" s="78"/>
      <c r="D33" s="70"/>
      <c r="E33" s="5" t="s">
        <v>24</v>
      </c>
      <c r="F33" s="6" t="s">
        <v>5</v>
      </c>
      <c r="G33" s="34">
        <v>51.3</v>
      </c>
      <c r="H33" s="6">
        <v>62.7</v>
      </c>
      <c r="I33" s="6">
        <v>114</v>
      </c>
      <c r="J33" s="72"/>
    </row>
    <row r="34" spans="1:11" ht="15" customHeight="1">
      <c r="A34" s="81"/>
      <c r="B34" s="72"/>
      <c r="C34" s="78"/>
      <c r="D34" s="70"/>
      <c r="E34" s="5" t="s">
        <v>25</v>
      </c>
      <c r="F34" s="6" t="s">
        <v>5</v>
      </c>
      <c r="G34" s="34">
        <v>4.05</v>
      </c>
      <c r="H34" s="6">
        <v>4.95</v>
      </c>
      <c r="I34" s="6">
        <v>9</v>
      </c>
      <c r="J34" s="72"/>
    </row>
    <row r="35" spans="1:11" ht="21.75" customHeight="1">
      <c r="A35" s="82"/>
      <c r="B35" s="73"/>
      <c r="C35" s="79"/>
      <c r="D35" s="70"/>
      <c r="E35" s="10" t="s">
        <v>6</v>
      </c>
      <c r="F35" s="8" t="s">
        <v>5</v>
      </c>
      <c r="G35" s="22">
        <f t="shared" ref="G35:H35" si="2">SUM(G31:G34)</f>
        <v>973.34999999999991</v>
      </c>
      <c r="H35" s="8">
        <f t="shared" si="2"/>
        <v>1189.6500000000001</v>
      </c>
      <c r="I35" s="8">
        <f>SUM(G35:H35)</f>
        <v>2163</v>
      </c>
      <c r="J35" s="73"/>
    </row>
    <row r="36" spans="1:11" ht="27.75" customHeight="1">
      <c r="A36" s="80" t="s">
        <v>28</v>
      </c>
      <c r="B36" s="71" t="s">
        <v>13</v>
      </c>
      <c r="C36" s="74" t="s">
        <v>74</v>
      </c>
      <c r="D36" s="69" t="s">
        <v>32</v>
      </c>
      <c r="E36" s="15" t="s">
        <v>21</v>
      </c>
      <c r="F36" s="6" t="s">
        <v>5</v>
      </c>
      <c r="G36" s="34" t="s">
        <v>5</v>
      </c>
      <c r="H36" s="6" t="s">
        <v>5</v>
      </c>
      <c r="I36" s="6" t="s">
        <v>5</v>
      </c>
      <c r="J36" s="71" t="s">
        <v>67</v>
      </c>
    </row>
    <row r="37" spans="1:11" ht="30" customHeight="1">
      <c r="A37" s="81"/>
      <c r="B37" s="72"/>
      <c r="C37" s="78"/>
      <c r="D37" s="69"/>
      <c r="E37" s="27" t="s">
        <v>49</v>
      </c>
      <c r="F37" s="7" t="s">
        <v>5</v>
      </c>
      <c r="G37" s="34">
        <v>900</v>
      </c>
      <c r="H37" s="7">
        <v>1100</v>
      </c>
      <c r="I37" s="7">
        <f>G37+H37</f>
        <v>2000</v>
      </c>
      <c r="J37" s="72"/>
      <c r="K37" s="2"/>
    </row>
    <row r="38" spans="1:11" ht="19.5" customHeight="1">
      <c r="A38" s="81"/>
      <c r="B38" s="72"/>
      <c r="C38" s="78"/>
      <c r="D38" s="70"/>
      <c r="E38" s="5" t="s">
        <v>23</v>
      </c>
      <c r="F38" s="6" t="s">
        <v>5</v>
      </c>
      <c r="G38" s="34">
        <v>18</v>
      </c>
      <c r="H38" s="6">
        <f>H37*0.05*0.4</f>
        <v>22</v>
      </c>
      <c r="I38" s="6">
        <f>I37*0.05*0.4</f>
        <v>40</v>
      </c>
      <c r="J38" s="72"/>
    </row>
    <row r="39" spans="1:11" ht="23.25" customHeight="1">
      <c r="A39" s="81"/>
      <c r="B39" s="72"/>
      <c r="C39" s="78"/>
      <c r="D39" s="70"/>
      <c r="E39" s="5" t="s">
        <v>24</v>
      </c>
      <c r="F39" s="6" t="s">
        <v>5</v>
      </c>
      <c r="G39" s="34">
        <v>51.3</v>
      </c>
      <c r="H39" s="6">
        <v>62.7</v>
      </c>
      <c r="I39" s="6">
        <v>114</v>
      </c>
      <c r="J39" s="72"/>
    </row>
    <row r="40" spans="1:11" ht="23.25" customHeight="1">
      <c r="A40" s="81"/>
      <c r="B40" s="72"/>
      <c r="C40" s="78"/>
      <c r="D40" s="70"/>
      <c r="E40" s="5" t="s">
        <v>25</v>
      </c>
      <c r="F40" s="6" t="s">
        <v>5</v>
      </c>
      <c r="G40" s="34">
        <v>4.05</v>
      </c>
      <c r="H40" s="6">
        <v>4.95</v>
      </c>
      <c r="I40" s="6">
        <v>9</v>
      </c>
      <c r="J40" s="72"/>
    </row>
    <row r="41" spans="1:11" ht="23.25" customHeight="1">
      <c r="A41" s="82"/>
      <c r="B41" s="73"/>
      <c r="C41" s="79"/>
      <c r="D41" s="70"/>
      <c r="E41" s="10" t="s">
        <v>6</v>
      </c>
      <c r="F41" s="8" t="s">
        <v>5</v>
      </c>
      <c r="G41" s="22">
        <f>SUM(G37:G40)</f>
        <v>973.34999999999991</v>
      </c>
      <c r="H41" s="8">
        <f>SUM(H37:H40)</f>
        <v>1189.6500000000001</v>
      </c>
      <c r="I41" s="8">
        <f>SUM(I37:I40)</f>
        <v>2163</v>
      </c>
      <c r="J41" s="73"/>
    </row>
    <row r="42" spans="1:11" ht="29.25" customHeight="1">
      <c r="A42" s="80" t="s">
        <v>29</v>
      </c>
      <c r="B42" s="71" t="s">
        <v>34</v>
      </c>
      <c r="C42" s="74" t="s">
        <v>75</v>
      </c>
      <c r="D42" s="69" t="s">
        <v>32</v>
      </c>
      <c r="E42" s="15" t="s">
        <v>21</v>
      </c>
      <c r="F42" s="6">
        <v>999.5</v>
      </c>
      <c r="G42" s="35" t="s">
        <v>5</v>
      </c>
      <c r="H42" s="19" t="s">
        <v>5</v>
      </c>
      <c r="I42" s="6">
        <v>999.5</v>
      </c>
      <c r="J42" s="71" t="s">
        <v>68</v>
      </c>
    </row>
    <row r="43" spans="1:11" ht="29.25" customHeight="1">
      <c r="A43" s="81"/>
      <c r="B43" s="72"/>
      <c r="C43" s="75"/>
      <c r="D43" s="69"/>
      <c r="E43" s="27" t="s">
        <v>49</v>
      </c>
      <c r="F43" s="7" t="s">
        <v>5</v>
      </c>
      <c r="G43" s="21">
        <v>800</v>
      </c>
      <c r="H43" s="7">
        <v>1000</v>
      </c>
      <c r="I43" s="6">
        <f>G43+H43</f>
        <v>1800</v>
      </c>
      <c r="J43" s="72"/>
      <c r="K43" s="2"/>
    </row>
    <row r="44" spans="1:11" ht="20.25" customHeight="1">
      <c r="A44" s="81"/>
      <c r="B44" s="72"/>
      <c r="C44" s="75"/>
      <c r="D44" s="70"/>
      <c r="E44" s="5" t="s">
        <v>23</v>
      </c>
      <c r="F44" s="6">
        <v>122.5</v>
      </c>
      <c r="G44" s="34">
        <v>16</v>
      </c>
      <c r="H44" s="6">
        <f>H43*0.05*0.4</f>
        <v>20</v>
      </c>
      <c r="I44" s="6">
        <f>SUM(F44:H44)</f>
        <v>158.5</v>
      </c>
      <c r="J44" s="72"/>
    </row>
    <row r="45" spans="1:11" ht="20.25" customHeight="1">
      <c r="A45" s="81"/>
      <c r="B45" s="72"/>
      <c r="C45" s="75"/>
      <c r="D45" s="70"/>
      <c r="E45" s="5" t="s">
        <v>24</v>
      </c>
      <c r="F45" s="6">
        <v>3</v>
      </c>
      <c r="G45" s="34">
        <v>45.6</v>
      </c>
      <c r="H45" s="6">
        <v>57</v>
      </c>
      <c r="I45" s="6">
        <f>SUM(F45:H45)</f>
        <v>105.6</v>
      </c>
      <c r="J45" s="72"/>
    </row>
    <row r="46" spans="1:11" ht="20.25" customHeight="1">
      <c r="A46" s="81"/>
      <c r="B46" s="72"/>
      <c r="C46" s="75"/>
      <c r="D46" s="70"/>
      <c r="E46" s="5" t="s">
        <v>25</v>
      </c>
      <c r="F46" s="6" t="s">
        <v>5</v>
      </c>
      <c r="G46" s="34">
        <v>3.6</v>
      </c>
      <c r="H46" s="6">
        <v>4.5</v>
      </c>
      <c r="I46" s="6">
        <v>8.1</v>
      </c>
      <c r="J46" s="72"/>
    </row>
    <row r="47" spans="1:11" ht="16.5" customHeight="1">
      <c r="A47" s="82"/>
      <c r="B47" s="73"/>
      <c r="C47" s="76"/>
      <c r="D47" s="70"/>
      <c r="E47" s="10" t="s">
        <v>6</v>
      </c>
      <c r="F47" s="8">
        <f>F42+F44+F45</f>
        <v>1125</v>
      </c>
      <c r="G47" s="22">
        <f>SUM(G43:G46)</f>
        <v>865.2</v>
      </c>
      <c r="H47" s="8">
        <f t="shared" ref="H47" si="3">SUM(H43:H46)</f>
        <v>1081.5</v>
      </c>
      <c r="I47" s="8">
        <f>SUM(I42:I46)</f>
        <v>3071.7</v>
      </c>
      <c r="J47" s="73"/>
    </row>
    <row r="48" spans="1:11" ht="21.75" customHeight="1">
      <c r="A48" s="80" t="s">
        <v>30</v>
      </c>
      <c r="B48" s="71" t="s">
        <v>14</v>
      </c>
      <c r="C48" s="74" t="s">
        <v>75</v>
      </c>
      <c r="D48" s="69" t="s">
        <v>32</v>
      </c>
      <c r="E48" s="18" t="s">
        <v>21</v>
      </c>
      <c r="F48" s="6">
        <v>508.8</v>
      </c>
      <c r="G48" s="34" t="s">
        <v>5</v>
      </c>
      <c r="H48" s="6" t="s">
        <v>5</v>
      </c>
      <c r="I48" s="6">
        <v>508.8</v>
      </c>
      <c r="J48" s="71" t="s">
        <v>69</v>
      </c>
    </row>
    <row r="49" spans="1:11" ht="33.75" customHeight="1">
      <c r="A49" s="81"/>
      <c r="B49" s="72"/>
      <c r="C49" s="75"/>
      <c r="D49" s="69"/>
      <c r="E49" s="27" t="s">
        <v>50</v>
      </c>
      <c r="F49" s="7" t="s">
        <v>5</v>
      </c>
      <c r="G49" s="21">
        <v>300</v>
      </c>
      <c r="H49" s="7">
        <v>400</v>
      </c>
      <c r="I49" s="6">
        <f>SUM(G49:H49)</f>
        <v>700</v>
      </c>
      <c r="J49" s="72"/>
      <c r="K49" s="2"/>
    </row>
    <row r="50" spans="1:11" ht="23.25" customHeight="1">
      <c r="A50" s="81"/>
      <c r="B50" s="72"/>
      <c r="C50" s="75"/>
      <c r="D50" s="70"/>
      <c r="E50" s="5" t="s">
        <v>23</v>
      </c>
      <c r="F50" s="6">
        <v>191.4</v>
      </c>
      <c r="G50" s="35">
        <v>6</v>
      </c>
      <c r="H50" s="6">
        <f>H49*0.05*0.4</f>
        <v>8</v>
      </c>
      <c r="I50" s="6">
        <v>205.4</v>
      </c>
      <c r="J50" s="72"/>
    </row>
    <row r="51" spans="1:11" ht="23.25" customHeight="1">
      <c r="A51" s="81"/>
      <c r="B51" s="72"/>
      <c r="C51" s="75"/>
      <c r="D51" s="70"/>
      <c r="E51" s="5" t="s">
        <v>24</v>
      </c>
      <c r="F51" s="6" t="s">
        <v>5</v>
      </c>
      <c r="G51" s="34">
        <v>17.100000000000001</v>
      </c>
      <c r="H51" s="6">
        <v>22.8</v>
      </c>
      <c r="I51" s="6">
        <f>SUM(G51:H51)</f>
        <v>39.900000000000006</v>
      </c>
      <c r="J51" s="72"/>
    </row>
    <row r="52" spans="1:11" ht="23.25" customHeight="1">
      <c r="A52" s="81"/>
      <c r="B52" s="72"/>
      <c r="C52" s="75"/>
      <c r="D52" s="70"/>
      <c r="E52" s="5" t="s">
        <v>25</v>
      </c>
      <c r="F52" s="6" t="s">
        <v>5</v>
      </c>
      <c r="G52" s="34">
        <v>1.35</v>
      </c>
      <c r="H52" s="6">
        <v>1.8</v>
      </c>
      <c r="I52" s="6">
        <f>SUM(G52:H52)</f>
        <v>3.1500000000000004</v>
      </c>
      <c r="J52" s="72"/>
    </row>
    <row r="53" spans="1:11" ht="59.25" customHeight="1">
      <c r="A53" s="82"/>
      <c r="B53" s="73"/>
      <c r="C53" s="76"/>
      <c r="D53" s="70"/>
      <c r="E53" s="10" t="s">
        <v>6</v>
      </c>
      <c r="F53" s="8">
        <f>SUM(F48:F52)</f>
        <v>700.2</v>
      </c>
      <c r="G53" s="22">
        <f t="shared" ref="G53:H53" si="4">SUM(G49:G52)</f>
        <v>324.45000000000005</v>
      </c>
      <c r="H53" s="8">
        <f t="shared" si="4"/>
        <v>432.6</v>
      </c>
      <c r="I53" s="8">
        <f>SUM(F53:H53)</f>
        <v>1457.25</v>
      </c>
      <c r="J53" s="73"/>
    </row>
    <row r="54" spans="1:11" ht="24" customHeight="1">
      <c r="A54" s="80" t="s">
        <v>31</v>
      </c>
      <c r="B54" s="71" t="s">
        <v>18</v>
      </c>
      <c r="C54" s="74" t="s">
        <v>60</v>
      </c>
      <c r="D54" s="69" t="s">
        <v>32</v>
      </c>
      <c r="E54" s="23" t="s">
        <v>21</v>
      </c>
      <c r="F54" s="8" t="s">
        <v>5</v>
      </c>
      <c r="G54" s="22" t="s">
        <v>5</v>
      </c>
      <c r="H54" s="8" t="s">
        <v>5</v>
      </c>
      <c r="I54" s="8" t="s">
        <v>5</v>
      </c>
      <c r="J54" s="66" t="s">
        <v>46</v>
      </c>
    </row>
    <row r="55" spans="1:11" ht="33" customHeight="1">
      <c r="A55" s="81"/>
      <c r="B55" s="72"/>
      <c r="C55" s="75"/>
      <c r="D55" s="69"/>
      <c r="E55" s="27" t="s">
        <v>49</v>
      </c>
      <c r="F55" s="7" t="s">
        <v>5</v>
      </c>
      <c r="G55" s="21">
        <v>500</v>
      </c>
      <c r="H55" s="7">
        <v>600</v>
      </c>
      <c r="I55" s="6">
        <f>SUM(G55:H55)</f>
        <v>1100</v>
      </c>
      <c r="J55" s="67"/>
      <c r="K55" s="2"/>
    </row>
    <row r="56" spans="1:11" ht="25.5" customHeight="1">
      <c r="A56" s="81"/>
      <c r="B56" s="72"/>
      <c r="C56" s="75"/>
      <c r="D56" s="70"/>
      <c r="E56" s="5" t="s">
        <v>23</v>
      </c>
      <c r="F56" s="7" t="s">
        <v>5</v>
      </c>
      <c r="G56" s="34">
        <v>10</v>
      </c>
      <c r="H56" s="6">
        <f>H55*0.05*0.4</f>
        <v>12</v>
      </c>
      <c r="I56" s="6">
        <f>SUM(G56:H56)</f>
        <v>22</v>
      </c>
      <c r="J56" s="67"/>
    </row>
    <row r="57" spans="1:11" ht="25.5" customHeight="1">
      <c r="A57" s="81"/>
      <c r="B57" s="72"/>
      <c r="C57" s="75"/>
      <c r="D57" s="70"/>
      <c r="E57" s="5" t="s">
        <v>24</v>
      </c>
      <c r="F57" s="7" t="s">
        <v>5</v>
      </c>
      <c r="G57" s="34">
        <v>28.5</v>
      </c>
      <c r="H57" s="6">
        <v>34.200000000000003</v>
      </c>
      <c r="I57" s="6">
        <f>SUM(G57:H57)</f>
        <v>62.7</v>
      </c>
      <c r="J57" s="67"/>
    </row>
    <row r="58" spans="1:11" ht="25.5" customHeight="1">
      <c r="A58" s="81"/>
      <c r="B58" s="72"/>
      <c r="C58" s="75"/>
      <c r="D58" s="70"/>
      <c r="E58" s="5" t="s">
        <v>25</v>
      </c>
      <c r="F58" s="7" t="s">
        <v>5</v>
      </c>
      <c r="G58" s="34">
        <v>2.25</v>
      </c>
      <c r="H58" s="6">
        <v>2.7</v>
      </c>
      <c r="I58" s="6">
        <f>SUM(G58:H58)</f>
        <v>4.95</v>
      </c>
      <c r="J58" s="67"/>
    </row>
    <row r="59" spans="1:11" ht="22.5" customHeight="1">
      <c r="A59" s="82"/>
      <c r="B59" s="73"/>
      <c r="C59" s="76"/>
      <c r="D59" s="70"/>
      <c r="E59" s="10" t="s">
        <v>6</v>
      </c>
      <c r="F59" s="41" t="s">
        <v>5</v>
      </c>
      <c r="G59" s="22">
        <f>SUM(G55:G58)</f>
        <v>540.75</v>
      </c>
      <c r="H59" s="8">
        <f>SUM(H55:H58)</f>
        <v>648.90000000000009</v>
      </c>
      <c r="I59" s="8">
        <f>SUM(G59:H59)</f>
        <v>1189.6500000000001</v>
      </c>
      <c r="J59" s="68"/>
    </row>
    <row r="60" spans="1:11" ht="28.5" customHeight="1">
      <c r="A60" s="77">
        <v>7</v>
      </c>
      <c r="B60" s="71" t="s">
        <v>22</v>
      </c>
      <c r="C60" s="74" t="s">
        <v>9</v>
      </c>
      <c r="D60" s="71" t="s">
        <v>32</v>
      </c>
      <c r="E60" s="15" t="s">
        <v>21</v>
      </c>
      <c r="F60" s="7">
        <v>2857.6</v>
      </c>
      <c r="G60" s="34" t="s">
        <v>5</v>
      </c>
      <c r="H60" s="6" t="s">
        <v>5</v>
      </c>
      <c r="I60" s="6">
        <v>2857.6</v>
      </c>
      <c r="J60" s="66" t="s">
        <v>70</v>
      </c>
    </row>
    <row r="61" spans="1:11" ht="45" customHeight="1">
      <c r="A61" s="78"/>
      <c r="B61" s="72"/>
      <c r="C61" s="75"/>
      <c r="D61" s="72"/>
      <c r="E61" s="27" t="s">
        <v>53</v>
      </c>
      <c r="F61" s="7" t="s">
        <v>5</v>
      </c>
      <c r="G61" s="34">
        <v>4500</v>
      </c>
      <c r="H61" s="7">
        <v>4800</v>
      </c>
      <c r="I61" s="6">
        <f>SUM(G61:H61)</f>
        <v>9300</v>
      </c>
      <c r="J61" s="67"/>
      <c r="K61" s="2"/>
    </row>
    <row r="62" spans="1:11" ht="24.75" customHeight="1">
      <c r="A62" s="78"/>
      <c r="B62" s="72"/>
      <c r="C62" s="75"/>
      <c r="D62" s="72"/>
      <c r="E62" s="5" t="s">
        <v>23</v>
      </c>
      <c r="F62" s="7">
        <v>296.5</v>
      </c>
      <c r="G62" s="34">
        <v>90</v>
      </c>
      <c r="H62" s="6">
        <f>H61*0.05*0.4</f>
        <v>96</v>
      </c>
      <c r="I62" s="6">
        <f>SUM(F62:H62)</f>
        <v>482.5</v>
      </c>
      <c r="J62" s="67"/>
    </row>
    <row r="63" spans="1:11" ht="24.75" customHeight="1">
      <c r="A63" s="78"/>
      <c r="B63" s="72"/>
      <c r="C63" s="75"/>
      <c r="D63" s="72"/>
      <c r="E63" s="5" t="s">
        <v>24</v>
      </c>
      <c r="F63" s="7">
        <v>23.5</v>
      </c>
      <c r="G63" s="34">
        <v>256.5</v>
      </c>
      <c r="H63" s="6">
        <v>273.60000000000002</v>
      </c>
      <c r="I63" s="6">
        <f>SUM(F63:H63)</f>
        <v>553.6</v>
      </c>
      <c r="J63" s="67"/>
    </row>
    <row r="64" spans="1:11" ht="24.75" customHeight="1">
      <c r="A64" s="78"/>
      <c r="B64" s="72"/>
      <c r="C64" s="75"/>
      <c r="D64" s="72"/>
      <c r="E64" s="5" t="s">
        <v>25</v>
      </c>
      <c r="F64" s="42" t="s">
        <v>5</v>
      </c>
      <c r="G64" s="34">
        <v>20.25</v>
      </c>
      <c r="H64" s="6">
        <v>21.6</v>
      </c>
      <c r="I64" s="6">
        <f>SUM(G64:H64)</f>
        <v>41.85</v>
      </c>
      <c r="J64" s="67"/>
    </row>
    <row r="65" spans="1:11" ht="28.5" customHeight="1">
      <c r="A65" s="79"/>
      <c r="B65" s="73"/>
      <c r="C65" s="76"/>
      <c r="D65" s="73"/>
      <c r="E65" s="10" t="s">
        <v>6</v>
      </c>
      <c r="F65" s="41">
        <f>SUM(F60:F64)</f>
        <v>3177.6</v>
      </c>
      <c r="G65" s="22">
        <f>SUM(G61:G64)</f>
        <v>4866.75</v>
      </c>
      <c r="H65" s="8">
        <f>SUM(H61:H64)</f>
        <v>5191.2000000000007</v>
      </c>
      <c r="I65" s="8">
        <f>SUM(I60:I64)</f>
        <v>13235.550000000001</v>
      </c>
      <c r="J65" s="68"/>
    </row>
    <row r="66" spans="1:11" ht="42" customHeight="1">
      <c r="A66" s="77">
        <v>8</v>
      </c>
      <c r="B66" s="71" t="s">
        <v>8</v>
      </c>
      <c r="C66" s="74" t="s">
        <v>72</v>
      </c>
      <c r="D66" s="71" t="s">
        <v>32</v>
      </c>
      <c r="E66" s="16" t="s">
        <v>21</v>
      </c>
      <c r="F66" s="6">
        <v>650</v>
      </c>
      <c r="G66" s="34" t="s">
        <v>5</v>
      </c>
      <c r="H66" s="6" t="s">
        <v>5</v>
      </c>
      <c r="I66" s="8">
        <v>650</v>
      </c>
      <c r="J66" s="66" t="s">
        <v>71</v>
      </c>
    </row>
    <row r="67" spans="1:11" ht="47.25" customHeight="1">
      <c r="A67" s="107"/>
      <c r="B67" s="107"/>
      <c r="C67" s="107"/>
      <c r="D67" s="107"/>
      <c r="E67" s="27" t="s">
        <v>49</v>
      </c>
      <c r="F67" s="7" t="s">
        <v>5</v>
      </c>
      <c r="G67" s="21">
        <v>1950</v>
      </c>
      <c r="H67" s="7">
        <v>2250</v>
      </c>
      <c r="I67" s="8">
        <v>4200</v>
      </c>
      <c r="J67" s="68"/>
      <c r="K67" s="2"/>
    </row>
    <row r="68" spans="1:11" ht="47.25" customHeight="1">
      <c r="A68" s="77">
        <v>9</v>
      </c>
      <c r="B68" s="71" t="s">
        <v>62</v>
      </c>
      <c r="C68" s="74" t="s">
        <v>43</v>
      </c>
      <c r="D68" s="71" t="s">
        <v>37</v>
      </c>
      <c r="E68" s="16" t="s">
        <v>21</v>
      </c>
      <c r="F68" s="7" t="s">
        <v>5</v>
      </c>
      <c r="G68" s="21" t="s">
        <v>5</v>
      </c>
      <c r="H68" s="7" t="s">
        <v>5</v>
      </c>
      <c r="I68" s="8" t="s">
        <v>5</v>
      </c>
      <c r="J68" s="66" t="s">
        <v>73</v>
      </c>
      <c r="K68" s="2"/>
    </row>
    <row r="69" spans="1:11" ht="46.5" customHeight="1">
      <c r="A69" s="79"/>
      <c r="B69" s="73"/>
      <c r="C69" s="76"/>
      <c r="D69" s="73"/>
      <c r="E69" s="27" t="s">
        <v>49</v>
      </c>
      <c r="F69" s="7" t="s">
        <v>5</v>
      </c>
      <c r="G69" s="21">
        <v>700</v>
      </c>
      <c r="H69" s="31">
        <v>1000</v>
      </c>
      <c r="I69" s="8">
        <v>1700</v>
      </c>
      <c r="J69" s="68"/>
      <c r="K69" s="2"/>
    </row>
    <row r="70" spans="1:11" ht="25.5" customHeight="1">
      <c r="A70" s="77">
        <v>10</v>
      </c>
      <c r="B70" s="71" t="s">
        <v>47</v>
      </c>
      <c r="C70" s="74" t="s">
        <v>78</v>
      </c>
      <c r="D70" s="71" t="s">
        <v>32</v>
      </c>
      <c r="E70" s="16" t="s">
        <v>21</v>
      </c>
      <c r="F70" s="7" t="s">
        <v>5</v>
      </c>
      <c r="G70" s="21" t="s">
        <v>5</v>
      </c>
      <c r="H70" s="7" t="s">
        <v>5</v>
      </c>
      <c r="I70" s="6" t="s">
        <v>5</v>
      </c>
      <c r="J70" s="66" t="s">
        <v>76</v>
      </c>
      <c r="K70" s="2"/>
    </row>
    <row r="71" spans="1:11" ht="33.75" customHeight="1">
      <c r="A71" s="78"/>
      <c r="B71" s="72"/>
      <c r="C71" s="75"/>
      <c r="D71" s="72"/>
      <c r="E71" s="27" t="s">
        <v>54</v>
      </c>
      <c r="F71" s="7" t="s">
        <v>5</v>
      </c>
      <c r="G71" s="21">
        <v>2000</v>
      </c>
      <c r="H71" s="7">
        <v>2600</v>
      </c>
      <c r="I71" s="7">
        <v>4600</v>
      </c>
      <c r="J71" s="67"/>
      <c r="K71" s="2"/>
    </row>
    <row r="72" spans="1:11" ht="26.25" customHeight="1">
      <c r="A72" s="78"/>
      <c r="B72" s="72"/>
      <c r="C72" s="75"/>
      <c r="D72" s="72"/>
      <c r="E72" s="5" t="s">
        <v>23</v>
      </c>
      <c r="F72" s="6" t="s">
        <v>5</v>
      </c>
      <c r="G72" s="34">
        <v>40</v>
      </c>
      <c r="H72" s="6">
        <v>52</v>
      </c>
      <c r="I72" s="6">
        <v>92</v>
      </c>
      <c r="J72" s="67"/>
    </row>
    <row r="73" spans="1:11" ht="26.25" customHeight="1">
      <c r="A73" s="78"/>
      <c r="B73" s="72"/>
      <c r="C73" s="75"/>
      <c r="D73" s="72"/>
      <c r="E73" s="5" t="s">
        <v>24</v>
      </c>
      <c r="F73" s="6" t="s">
        <v>5</v>
      </c>
      <c r="G73" s="34">
        <v>114</v>
      </c>
      <c r="H73" s="6">
        <v>148.19999999999999</v>
      </c>
      <c r="I73" s="6">
        <v>262.2</v>
      </c>
      <c r="J73" s="67"/>
    </row>
    <row r="74" spans="1:11" ht="26.25" customHeight="1">
      <c r="A74" s="78"/>
      <c r="B74" s="72"/>
      <c r="C74" s="75"/>
      <c r="D74" s="72"/>
      <c r="E74" s="5" t="s">
        <v>25</v>
      </c>
      <c r="F74" s="6" t="s">
        <v>5</v>
      </c>
      <c r="G74" s="34">
        <v>9</v>
      </c>
      <c r="H74" s="6">
        <v>11.7</v>
      </c>
      <c r="I74" s="6">
        <v>20.7</v>
      </c>
      <c r="J74" s="67"/>
    </row>
    <row r="75" spans="1:11" ht="26.25" customHeight="1">
      <c r="A75" s="79"/>
      <c r="B75" s="73"/>
      <c r="C75" s="76"/>
      <c r="D75" s="73"/>
      <c r="E75" s="10" t="s">
        <v>6</v>
      </c>
      <c r="F75" s="8" t="s">
        <v>5</v>
      </c>
      <c r="G75" s="22">
        <f>SUM(G71:G74)</f>
        <v>2163</v>
      </c>
      <c r="H75" s="8">
        <f>SUM(H71:H74)</f>
        <v>2811.8999999999996</v>
      </c>
      <c r="I75" s="8">
        <f>SUM(G75:H75)</f>
        <v>4974.8999999999996</v>
      </c>
      <c r="J75" s="68"/>
    </row>
    <row r="76" spans="1:11" ht="39" customHeight="1">
      <c r="A76" s="77">
        <v>11</v>
      </c>
      <c r="B76" s="71" t="s">
        <v>48</v>
      </c>
      <c r="C76" s="74" t="s">
        <v>9</v>
      </c>
      <c r="D76" s="71" t="s">
        <v>32</v>
      </c>
      <c r="E76" s="16" t="s">
        <v>21</v>
      </c>
      <c r="F76" s="8">
        <v>317.3</v>
      </c>
      <c r="G76" s="22" t="s">
        <v>5</v>
      </c>
      <c r="H76" s="8" t="s">
        <v>5</v>
      </c>
      <c r="I76" s="6">
        <v>317.3</v>
      </c>
      <c r="J76" s="66" t="s">
        <v>77</v>
      </c>
    </row>
    <row r="77" spans="1:11" ht="49.5" customHeight="1">
      <c r="A77" s="78"/>
      <c r="B77" s="72"/>
      <c r="C77" s="75"/>
      <c r="D77" s="72"/>
      <c r="E77" s="27" t="s">
        <v>49</v>
      </c>
      <c r="F77" s="7" t="s">
        <v>5</v>
      </c>
      <c r="G77" s="21">
        <v>600</v>
      </c>
      <c r="H77" s="7">
        <v>800</v>
      </c>
      <c r="I77" s="6">
        <f>H77+G77</f>
        <v>1400</v>
      </c>
      <c r="J77" s="67"/>
    </row>
    <row r="78" spans="1:11" ht="37.5" customHeight="1">
      <c r="A78" s="77">
        <v>12</v>
      </c>
      <c r="B78" s="71" t="s">
        <v>61</v>
      </c>
      <c r="C78" s="74">
        <v>2021</v>
      </c>
      <c r="D78" s="71" t="s">
        <v>33</v>
      </c>
      <c r="E78" s="27" t="s">
        <v>55</v>
      </c>
      <c r="F78" s="6" t="s">
        <v>5</v>
      </c>
      <c r="G78" s="34" t="s">
        <v>5</v>
      </c>
      <c r="H78" s="6">
        <v>22094.79</v>
      </c>
      <c r="I78" s="6">
        <v>22094.79</v>
      </c>
      <c r="J78" s="66" t="s">
        <v>90</v>
      </c>
      <c r="K78" s="2"/>
    </row>
    <row r="79" spans="1:11" ht="52.5" customHeight="1">
      <c r="A79" s="77"/>
      <c r="B79" s="71"/>
      <c r="C79" s="74"/>
      <c r="D79" s="71"/>
      <c r="E79" s="27" t="s">
        <v>49</v>
      </c>
      <c r="F79" s="6" t="s">
        <v>5</v>
      </c>
      <c r="G79" s="34" t="s">
        <v>5</v>
      </c>
      <c r="H79" s="7">
        <v>300</v>
      </c>
      <c r="I79" s="7">
        <v>300</v>
      </c>
      <c r="J79" s="66"/>
      <c r="K79" s="2"/>
    </row>
    <row r="80" spans="1:11" ht="31.5" customHeight="1">
      <c r="A80" s="79"/>
      <c r="B80" s="73"/>
      <c r="C80" s="76"/>
      <c r="D80" s="73"/>
      <c r="E80" s="10" t="s">
        <v>6</v>
      </c>
      <c r="F80" s="6" t="s">
        <v>5</v>
      </c>
      <c r="G80" s="34" t="s">
        <v>5</v>
      </c>
      <c r="H80" s="8">
        <v>22394.79</v>
      </c>
      <c r="I80" s="8">
        <f>SUM(I78:I79)</f>
        <v>22394.79</v>
      </c>
      <c r="J80" s="68"/>
      <c r="K80" s="2"/>
    </row>
    <row r="81" spans="1:11" ht="63" customHeight="1">
      <c r="A81" s="28">
        <v>13</v>
      </c>
      <c r="B81" s="43" t="s">
        <v>58</v>
      </c>
      <c r="C81" s="29">
        <v>2021</v>
      </c>
      <c r="D81" s="27" t="s">
        <v>57</v>
      </c>
      <c r="E81" s="27" t="s">
        <v>52</v>
      </c>
      <c r="F81" s="6" t="s">
        <v>5</v>
      </c>
      <c r="G81" s="34" t="s">
        <v>5</v>
      </c>
      <c r="H81" s="6">
        <v>600</v>
      </c>
      <c r="I81" s="8">
        <v>600</v>
      </c>
      <c r="J81" s="46" t="s">
        <v>56</v>
      </c>
      <c r="K81" s="2"/>
    </row>
    <row r="82" spans="1:11" ht="36.75" customHeight="1">
      <c r="A82" s="77">
        <v>14</v>
      </c>
      <c r="B82" s="71" t="s">
        <v>82</v>
      </c>
      <c r="C82" s="77">
        <v>2021</v>
      </c>
      <c r="D82" s="113" t="s">
        <v>15</v>
      </c>
      <c r="E82" s="44" t="s">
        <v>55</v>
      </c>
      <c r="F82" s="6" t="s">
        <v>5</v>
      </c>
      <c r="G82" s="6" t="s">
        <v>5</v>
      </c>
      <c r="H82" s="6">
        <v>945</v>
      </c>
      <c r="I82" s="8">
        <v>945</v>
      </c>
      <c r="J82" s="66" t="s">
        <v>79</v>
      </c>
      <c r="K82" s="2"/>
    </row>
    <row r="83" spans="1:11" ht="37.5" customHeight="1">
      <c r="A83" s="78"/>
      <c r="B83" s="72"/>
      <c r="C83" s="78"/>
      <c r="D83" s="114"/>
      <c r="E83" s="44" t="s">
        <v>49</v>
      </c>
      <c r="F83" s="6" t="s">
        <v>5</v>
      </c>
      <c r="G83" s="6" t="s">
        <v>5</v>
      </c>
      <c r="H83" s="6">
        <v>405</v>
      </c>
      <c r="I83" s="8">
        <v>405</v>
      </c>
      <c r="J83" s="67"/>
      <c r="K83" s="2"/>
    </row>
    <row r="84" spans="1:11" ht="24.75" customHeight="1">
      <c r="A84" s="79"/>
      <c r="B84" s="73"/>
      <c r="C84" s="79"/>
      <c r="D84" s="115"/>
      <c r="E84" s="10" t="s">
        <v>6</v>
      </c>
      <c r="F84" s="6" t="s">
        <v>5</v>
      </c>
      <c r="G84" s="6" t="s">
        <v>5</v>
      </c>
      <c r="H84" s="8">
        <v>1350</v>
      </c>
      <c r="I84" s="8">
        <v>1350</v>
      </c>
      <c r="J84" s="68"/>
      <c r="K84" s="2"/>
    </row>
    <row r="85" spans="1:11" ht="18" customHeight="1">
      <c r="A85" s="57">
        <v>15</v>
      </c>
      <c r="B85" s="60" t="s">
        <v>80</v>
      </c>
      <c r="C85" s="57">
        <v>2021</v>
      </c>
      <c r="D85" s="60" t="s">
        <v>57</v>
      </c>
      <c r="E85" s="49" t="s">
        <v>55</v>
      </c>
      <c r="F85" s="34" t="s">
        <v>5</v>
      </c>
      <c r="G85" s="34" t="s">
        <v>5</v>
      </c>
      <c r="H85" s="50">
        <v>7300</v>
      </c>
      <c r="I85" s="50">
        <v>7300</v>
      </c>
      <c r="J85" s="51" t="s">
        <v>81</v>
      </c>
      <c r="K85" s="2"/>
    </row>
    <row r="86" spans="1:11" ht="29.25" customHeight="1">
      <c r="A86" s="58"/>
      <c r="B86" s="61"/>
      <c r="C86" s="58"/>
      <c r="D86" s="61"/>
      <c r="E86" s="63" t="s">
        <v>83</v>
      </c>
      <c r="F86" s="64" t="s">
        <v>5</v>
      </c>
      <c r="G86" s="64" t="s">
        <v>5</v>
      </c>
      <c r="H86" s="64">
        <v>7300</v>
      </c>
      <c r="I86" s="64">
        <v>7300</v>
      </c>
      <c r="J86" s="52"/>
      <c r="K86" s="2"/>
    </row>
    <row r="87" spans="1:11" ht="75.75" customHeight="1">
      <c r="A87" s="59"/>
      <c r="B87" s="62"/>
      <c r="C87" s="59"/>
      <c r="D87" s="62"/>
      <c r="E87" s="63"/>
      <c r="F87" s="65"/>
      <c r="G87" s="65"/>
      <c r="H87" s="65"/>
      <c r="I87" s="65"/>
      <c r="J87" s="53"/>
      <c r="K87" s="2"/>
    </row>
    <row r="88" spans="1:11" ht="24.75" customHeight="1">
      <c r="A88" s="77"/>
      <c r="B88" s="71"/>
      <c r="C88" s="77"/>
      <c r="D88" s="71"/>
      <c r="E88" s="71" t="s">
        <v>6</v>
      </c>
      <c r="F88" s="116" t="s">
        <v>5</v>
      </c>
      <c r="G88" s="116" t="s">
        <v>5</v>
      </c>
      <c r="H88" s="104">
        <v>14600</v>
      </c>
      <c r="I88" s="104">
        <v>14600</v>
      </c>
      <c r="J88" s="66"/>
      <c r="K88" s="2"/>
    </row>
    <row r="89" spans="1:11" ht="6.75" customHeight="1">
      <c r="A89" s="78"/>
      <c r="B89" s="72"/>
      <c r="C89" s="78"/>
      <c r="D89" s="72"/>
      <c r="E89" s="72"/>
      <c r="F89" s="117"/>
      <c r="G89" s="117"/>
      <c r="H89" s="105"/>
      <c r="I89" s="105"/>
      <c r="J89" s="67"/>
      <c r="K89" s="2"/>
    </row>
    <row r="90" spans="1:11" ht="0.75" hidden="1" customHeight="1">
      <c r="A90" s="79"/>
      <c r="B90" s="73"/>
      <c r="C90" s="79"/>
      <c r="D90" s="73"/>
      <c r="E90" s="73"/>
      <c r="F90" s="118"/>
      <c r="G90" s="118"/>
      <c r="H90" s="106"/>
      <c r="I90" s="106"/>
      <c r="J90" s="68"/>
      <c r="K90" s="2"/>
    </row>
    <row r="91" spans="1:11" ht="28.5" customHeight="1">
      <c r="A91" s="77"/>
      <c r="B91" s="96" t="s">
        <v>4</v>
      </c>
      <c r="C91" s="74"/>
      <c r="D91" s="74" t="s">
        <v>36</v>
      </c>
      <c r="E91" s="27" t="s">
        <v>55</v>
      </c>
      <c r="F91" s="6" t="s">
        <v>5</v>
      </c>
      <c r="G91" s="34" t="s">
        <v>5</v>
      </c>
      <c r="H91" s="6">
        <v>30339.79</v>
      </c>
      <c r="I91" s="8">
        <v>30339.79</v>
      </c>
      <c r="J91" s="110"/>
      <c r="K91" s="2"/>
    </row>
    <row r="92" spans="1:11" ht="25.5" customHeight="1">
      <c r="A92" s="78"/>
      <c r="B92" s="97"/>
      <c r="C92" s="75"/>
      <c r="D92" s="75"/>
      <c r="E92" s="26" t="s">
        <v>21</v>
      </c>
      <c r="F92" s="17">
        <f>F14+F18+F60+F66+F76</f>
        <v>7429.6</v>
      </c>
      <c r="G92" s="36" t="s">
        <v>5</v>
      </c>
      <c r="H92" s="17" t="s">
        <v>5</v>
      </c>
      <c r="I92" s="24">
        <v>7429.6</v>
      </c>
      <c r="J92" s="111"/>
      <c r="K92" s="2"/>
    </row>
    <row r="93" spans="1:11" ht="33.75" customHeight="1">
      <c r="A93" s="78"/>
      <c r="B93" s="97"/>
      <c r="C93" s="75"/>
      <c r="D93" s="75"/>
      <c r="E93" s="11" t="s">
        <v>49</v>
      </c>
      <c r="F93" s="6" t="s">
        <v>5</v>
      </c>
      <c r="G93" s="38">
        <v>17000</v>
      </c>
      <c r="H93" s="6">
        <v>28605</v>
      </c>
      <c r="I93" s="8">
        <f>G93+H93</f>
        <v>45605</v>
      </c>
      <c r="J93" s="111"/>
      <c r="K93" s="2"/>
    </row>
    <row r="94" spans="1:11" ht="30" customHeight="1">
      <c r="A94" s="78"/>
      <c r="B94" s="97"/>
      <c r="C94" s="75"/>
      <c r="D94" s="75"/>
      <c r="E94" s="11" t="s">
        <v>41</v>
      </c>
      <c r="F94" s="6">
        <f>F96+F97</f>
        <v>1010.4</v>
      </c>
      <c r="G94" s="34">
        <v>1067.6500000000001</v>
      </c>
      <c r="H94" s="6">
        <v>1238.8</v>
      </c>
      <c r="I94" s="8">
        <f>F94+G94+H94</f>
        <v>3316.8500000000004</v>
      </c>
      <c r="J94" s="111"/>
      <c r="K94" s="2"/>
    </row>
    <row r="95" spans="1:11" ht="14.25" customHeight="1">
      <c r="A95" s="78"/>
      <c r="B95" s="97"/>
      <c r="C95" s="75"/>
      <c r="D95" s="75"/>
      <c r="E95" s="14" t="s">
        <v>42</v>
      </c>
      <c r="F95" s="25"/>
      <c r="G95" s="37"/>
      <c r="H95" s="32"/>
      <c r="I95" s="33"/>
      <c r="J95" s="111"/>
    </row>
    <row r="96" spans="1:11" ht="21" customHeight="1">
      <c r="A96" s="78"/>
      <c r="B96" s="97"/>
      <c r="C96" s="75"/>
      <c r="D96" s="75"/>
      <c r="E96" s="5" t="s">
        <v>23</v>
      </c>
      <c r="F96" s="6">
        <f>F20+F62</f>
        <v>983.9</v>
      </c>
      <c r="G96" s="34">
        <v>262</v>
      </c>
      <c r="H96" s="6">
        <f>H20+H62+H72</f>
        <v>304</v>
      </c>
      <c r="I96" s="8">
        <f>F96+G96+H96</f>
        <v>1549.9</v>
      </c>
      <c r="J96" s="111"/>
    </row>
    <row r="97" spans="1:10" ht="21.75" customHeight="1">
      <c r="A97" s="78"/>
      <c r="B97" s="97"/>
      <c r="C97" s="75"/>
      <c r="D97" s="75"/>
      <c r="E97" s="5" t="s">
        <v>24</v>
      </c>
      <c r="F97" s="6">
        <f>F21+F63</f>
        <v>26.5</v>
      </c>
      <c r="G97" s="34">
        <v>746.7</v>
      </c>
      <c r="H97" s="6">
        <v>866.4</v>
      </c>
      <c r="I97" s="8">
        <f>F97+G97+H97</f>
        <v>1639.6</v>
      </c>
      <c r="J97" s="111"/>
    </row>
    <row r="98" spans="1:10" ht="22.5" customHeight="1">
      <c r="A98" s="78"/>
      <c r="B98" s="97"/>
      <c r="C98" s="75"/>
      <c r="D98" s="75"/>
      <c r="E98" s="5" t="s">
        <v>25</v>
      </c>
      <c r="F98" s="6" t="s">
        <v>5</v>
      </c>
      <c r="G98" s="6">
        <v>58.95</v>
      </c>
      <c r="H98" s="6">
        <v>68.400000000000006</v>
      </c>
      <c r="I98" s="8">
        <v>127.35</v>
      </c>
      <c r="J98" s="111"/>
    </row>
    <row r="99" spans="1:10" ht="24.75" customHeight="1">
      <c r="A99" s="79"/>
      <c r="B99" s="98"/>
      <c r="C99" s="76"/>
      <c r="D99" s="76"/>
      <c r="E99" s="5" t="s">
        <v>6</v>
      </c>
      <c r="F99" s="8">
        <f>F14+F23+F65+F66+F76</f>
        <v>8439.9999999999982</v>
      </c>
      <c r="G99" s="39">
        <f>G93+G94</f>
        <v>18067.650000000001</v>
      </c>
      <c r="H99" s="8">
        <f>H91+H93+H94</f>
        <v>60183.590000000004</v>
      </c>
      <c r="I99" s="8">
        <f>I91+I92+I93+I94</f>
        <v>86691.24</v>
      </c>
      <c r="J99" s="112"/>
    </row>
    <row r="100" spans="1:10" ht="30.75" customHeight="1">
      <c r="A100" s="55" t="s">
        <v>94</v>
      </c>
      <c r="B100" s="55"/>
      <c r="C100" s="55"/>
      <c r="D100" s="55"/>
      <c r="E100" s="55"/>
      <c r="F100" s="55"/>
      <c r="G100" s="55"/>
      <c r="H100" s="55"/>
      <c r="I100" s="55"/>
      <c r="J100" s="55"/>
    </row>
    <row r="101" spans="1:10" ht="82.5" customHeight="1">
      <c r="A101" s="56" t="s">
        <v>85</v>
      </c>
      <c r="B101" s="56"/>
      <c r="C101" s="56"/>
      <c r="D101" s="56"/>
      <c r="E101" s="56"/>
      <c r="F101" s="56"/>
      <c r="G101" s="56"/>
      <c r="H101" s="56"/>
      <c r="I101" s="56"/>
      <c r="J101" s="56"/>
    </row>
    <row r="102" spans="1:10" ht="2.25" customHeight="1">
      <c r="B102" s="1"/>
      <c r="I102" s="30"/>
    </row>
    <row r="103" spans="1:10" hidden="1"/>
    <row r="104" spans="1:10">
      <c r="G104" s="30"/>
    </row>
    <row r="105" spans="1:10">
      <c r="F105" s="30"/>
      <c r="G105" s="30"/>
      <c r="J105" t="s">
        <v>36</v>
      </c>
    </row>
    <row r="106" spans="1:10">
      <c r="G106" s="30"/>
      <c r="H106" s="30"/>
    </row>
    <row r="107" spans="1:10">
      <c r="I107" s="40"/>
    </row>
    <row r="108" spans="1:10">
      <c r="F108" s="30"/>
    </row>
    <row r="110" spans="1:10">
      <c r="F110" s="30"/>
    </row>
  </sheetData>
  <mergeCells count="125">
    <mergeCell ref="A91:A99"/>
    <mergeCell ref="B91:B99"/>
    <mergeCell ref="C91:C99"/>
    <mergeCell ref="D91:D99"/>
    <mergeCell ref="J91:J99"/>
    <mergeCell ref="D76:D77"/>
    <mergeCell ref="C76:C77"/>
    <mergeCell ref="B76:B77"/>
    <mergeCell ref="A76:A77"/>
    <mergeCell ref="J76:J77"/>
    <mergeCell ref="B88:B90"/>
    <mergeCell ref="A88:A90"/>
    <mergeCell ref="C88:C90"/>
    <mergeCell ref="D88:D90"/>
    <mergeCell ref="J88:J90"/>
    <mergeCell ref="A82:A84"/>
    <mergeCell ref="B82:B84"/>
    <mergeCell ref="C82:C84"/>
    <mergeCell ref="D82:D84"/>
    <mergeCell ref="J82:J84"/>
    <mergeCell ref="E88:E90"/>
    <mergeCell ref="F88:F90"/>
    <mergeCell ref="G88:G90"/>
    <mergeCell ref="H88:H90"/>
    <mergeCell ref="I88:I90"/>
    <mergeCell ref="J66:J67"/>
    <mergeCell ref="D66:D67"/>
    <mergeCell ref="C66:C67"/>
    <mergeCell ref="B66:B67"/>
    <mergeCell ref="A66:A67"/>
    <mergeCell ref="D36:D41"/>
    <mergeCell ref="A3:J3"/>
    <mergeCell ref="I7:I8"/>
    <mergeCell ref="J14:J15"/>
    <mergeCell ref="D14:D15"/>
    <mergeCell ref="C14:C15"/>
    <mergeCell ref="B14:B15"/>
    <mergeCell ref="A14:A15"/>
    <mergeCell ref="D16:D17"/>
    <mergeCell ref="C16:C17"/>
    <mergeCell ref="B16:B17"/>
    <mergeCell ref="A16:A17"/>
    <mergeCell ref="J16:J17"/>
    <mergeCell ref="J30:J35"/>
    <mergeCell ref="D30:D35"/>
    <mergeCell ref="C30:C35"/>
    <mergeCell ref="J12:J13"/>
    <mergeCell ref="J70:J75"/>
    <mergeCell ref="A78:A80"/>
    <mergeCell ref="D78:D80"/>
    <mergeCell ref="J78:J80"/>
    <mergeCell ref="C78:C80"/>
    <mergeCell ref="B78:B80"/>
    <mergeCell ref="D12:D13"/>
    <mergeCell ref="C12:C13"/>
    <mergeCell ref="B12:B13"/>
    <mergeCell ref="A12:A13"/>
    <mergeCell ref="D70:D75"/>
    <mergeCell ref="C70:C75"/>
    <mergeCell ref="B70:B75"/>
    <mergeCell ref="A70:A75"/>
    <mergeCell ref="J68:J69"/>
    <mergeCell ref="D68:D69"/>
    <mergeCell ref="C68:C69"/>
    <mergeCell ref="B68:B69"/>
    <mergeCell ref="A68:A69"/>
    <mergeCell ref="A30:A35"/>
    <mergeCell ref="D18:D23"/>
    <mergeCell ref="J18:J23"/>
    <mergeCell ref="A24:A29"/>
    <mergeCell ref="B24:B29"/>
    <mergeCell ref="J24:J29"/>
    <mergeCell ref="A6:A8"/>
    <mergeCell ref="B6:B8"/>
    <mergeCell ref="C6:C8"/>
    <mergeCell ref="D6:D8"/>
    <mergeCell ref="E6:E8"/>
    <mergeCell ref="J6:J8"/>
    <mergeCell ref="F6:I6"/>
    <mergeCell ref="F7:F8"/>
    <mergeCell ref="G7:G8"/>
    <mergeCell ref="H7:H8"/>
    <mergeCell ref="C24:C29"/>
    <mergeCell ref="D24:D29"/>
    <mergeCell ref="C18:C23"/>
    <mergeCell ref="B30:B35"/>
    <mergeCell ref="A18:A23"/>
    <mergeCell ref="B18:B23"/>
    <mergeCell ref="C48:C53"/>
    <mergeCell ref="B48:B53"/>
    <mergeCell ref="A48:A53"/>
    <mergeCell ref="J54:J59"/>
    <mergeCell ref="C54:C59"/>
    <mergeCell ref="B54:B59"/>
    <mergeCell ref="A54:A59"/>
    <mergeCell ref="J36:J41"/>
    <mergeCell ref="D42:D47"/>
    <mergeCell ref="C42:C47"/>
    <mergeCell ref="B42:B47"/>
    <mergeCell ref="A42:A47"/>
    <mergeCell ref="J42:J47"/>
    <mergeCell ref="J85:J87"/>
    <mergeCell ref="F2:J2"/>
    <mergeCell ref="A100:J100"/>
    <mergeCell ref="A101:J101"/>
    <mergeCell ref="A85:A87"/>
    <mergeCell ref="B85:B87"/>
    <mergeCell ref="C85:C87"/>
    <mergeCell ref="D85:D87"/>
    <mergeCell ref="E86:E87"/>
    <mergeCell ref="F86:F87"/>
    <mergeCell ref="G86:G87"/>
    <mergeCell ref="H86:H87"/>
    <mergeCell ref="I86:I87"/>
    <mergeCell ref="J60:J65"/>
    <mergeCell ref="D54:D59"/>
    <mergeCell ref="D60:D65"/>
    <mergeCell ref="C60:C65"/>
    <mergeCell ref="B60:B65"/>
    <mergeCell ref="A60:A65"/>
    <mergeCell ref="C36:C41"/>
    <mergeCell ref="B36:B41"/>
    <mergeCell ref="A36:A41"/>
    <mergeCell ref="J48:J53"/>
    <mergeCell ref="D48:D53"/>
  </mergeCells>
  <pageMargins left="0.6692913385826772" right="0.43307086614173229" top="1.1811023622047245" bottom="0.78740157480314965" header="0.23622047244094491" footer="0.19685039370078741"/>
  <pageSetup paperSize="9" scale="78" fitToWidth="0" orientation="landscape" r:id="rId1"/>
  <headerFooter differentFirst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2021-10-26T08:43:09Z</cp:lastPrinted>
  <dcterms:created xsi:type="dcterms:W3CDTF">2017-03-12T14:56:39Z</dcterms:created>
  <dcterms:modified xsi:type="dcterms:W3CDTF">2021-10-27T10:43:01Z</dcterms:modified>
</cp:coreProperties>
</file>