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Лист1!$5:$9</definedName>
  </definedNames>
  <calcPr calcId="124519"/>
</workbook>
</file>

<file path=xl/calcChain.xml><?xml version="1.0" encoding="utf-8"?>
<calcChain xmlns="http://schemas.openxmlformats.org/spreadsheetml/2006/main">
  <c r="J62" i="1"/>
  <c r="G17" l="1"/>
  <c r="G41"/>
  <c r="H41"/>
  <c r="I41"/>
  <c r="I20"/>
  <c r="I68" s="1"/>
  <c r="H20"/>
  <c r="H68" s="1"/>
  <c r="G20"/>
  <c r="G68" s="1"/>
  <c r="I19"/>
  <c r="I67" s="1"/>
  <c r="H19"/>
  <c r="H67" s="1"/>
  <c r="I18"/>
  <c r="I66" s="1"/>
  <c r="H18"/>
  <c r="H66" s="1"/>
  <c r="H65" s="1"/>
  <c r="I17"/>
  <c r="I64" s="1"/>
  <c r="H17"/>
  <c r="H64" s="1"/>
  <c r="G51"/>
  <c r="H51"/>
  <c r="I51"/>
  <c r="J50"/>
  <c r="J49"/>
  <c r="J48"/>
  <c r="J47"/>
  <c r="J16"/>
  <c r="G56"/>
  <c r="H56"/>
  <c r="I56"/>
  <c r="J55"/>
  <c r="J54"/>
  <c r="J53"/>
  <c r="I46"/>
  <c r="H46"/>
  <c r="G46"/>
  <c r="J45"/>
  <c r="J44"/>
  <c r="J43"/>
  <c r="J40"/>
  <c r="J39"/>
  <c r="J38"/>
  <c r="J52"/>
  <c r="J35"/>
  <c r="I36"/>
  <c r="H36"/>
  <c r="G36"/>
  <c r="J34"/>
  <c r="J33"/>
  <c r="I31"/>
  <c r="H31"/>
  <c r="J30"/>
  <c r="J29"/>
  <c r="G28"/>
  <c r="G31" s="1"/>
  <c r="J27"/>
  <c r="J42"/>
  <c r="J37"/>
  <c r="J25"/>
  <c r="H26"/>
  <c r="I26"/>
  <c r="J22"/>
  <c r="G23"/>
  <c r="G18" s="1"/>
  <c r="G66" s="1"/>
  <c r="G24"/>
  <c r="J24" s="1"/>
  <c r="I61" l="1"/>
  <c r="I65"/>
  <c r="J64"/>
  <c r="H61"/>
  <c r="J46"/>
  <c r="J41"/>
  <c r="J19"/>
  <c r="J67" s="1"/>
  <c r="J20"/>
  <c r="J68" s="1"/>
  <c r="J17"/>
  <c r="J56"/>
  <c r="J51"/>
  <c r="I21"/>
  <c r="H21"/>
  <c r="G19"/>
  <c r="G67" s="1"/>
  <c r="G65" s="1"/>
  <c r="G61" s="1"/>
  <c r="J36"/>
  <c r="J28"/>
  <c r="J31" s="1"/>
  <c r="G26"/>
  <c r="J23"/>
  <c r="J26" l="1"/>
  <c r="J18"/>
  <c r="J66" s="1"/>
  <c r="J65" s="1"/>
  <c r="J61" s="1"/>
  <c r="G21"/>
  <c r="J21" s="1"/>
</calcChain>
</file>

<file path=xl/sharedStrings.xml><?xml version="1.0" encoding="utf-8"?>
<sst xmlns="http://schemas.openxmlformats.org/spreadsheetml/2006/main" count="158" uniqueCount="90">
  <si>
    <t>№
з/п</t>
  </si>
  <si>
    <t>Виконавці</t>
  </si>
  <si>
    <t>Джерела
фінансування</t>
  </si>
  <si>
    <t>_</t>
  </si>
  <si>
    <t xml:space="preserve">
фінансування
не потребує</t>
  </si>
  <si>
    <t>всього</t>
  </si>
  <si>
    <t>Обсяги фінансування по роках,  тис.грн.</t>
  </si>
  <si>
    <t xml:space="preserve">ЗАХОДИ  З  РЕАЛІЗАЦІЇ  ПРОГРАМИ
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</si>
  <si>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</si>
  <si>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</si>
  <si>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</si>
  <si>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</si>
  <si>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</si>
  <si>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</si>
  <si>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Очікуваний   результат</t>
  </si>
  <si>
    <t>Зміст   заходів</t>
  </si>
  <si>
    <t>ОСББ</t>
  </si>
  <si>
    <t>СББ</t>
  </si>
  <si>
    <t>ЖБК</t>
  </si>
  <si>
    <t xml:space="preserve">внутрішньобудинкові мережі </t>
  </si>
  <si>
    <t>УРМГКБ
КП "БЖУК"</t>
  </si>
  <si>
    <t xml:space="preserve">   2022 -
2024</t>
  </si>
  <si>
    <t>покрівлі</t>
  </si>
  <si>
    <t>балкони та лоджії</t>
  </si>
  <si>
    <t>Популяризація та впровадження кращих 
практик щодо  управління об'єктами житлового фонду, шляхом проведення 1 раз на місяць  семінарів, форумів.
Забезпечення сталого розвитку та функціонування житлового господарства Бахмутської МТГ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</si>
  <si>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об'єктам житлового фонду</t>
  </si>
  <si>
    <t>12 об'єктів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</si>
  <si>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Забезпечення надійної та безперебойної експлуатації 30 пасажирських ліфтів в об'єктах житлового фонду</t>
  </si>
  <si>
    <t>За період реалізації програми планується створити  60 ОСББ на території Бахмутської МТГ</t>
  </si>
  <si>
    <t>30  об'єктів - ремонт покрівель</t>
  </si>
  <si>
    <t>12 об'єктів -  ремонт міжпанельних швів</t>
  </si>
  <si>
    <t>15 об'єктів - ремонт балконів та лоджій</t>
  </si>
  <si>
    <t>90 об'єктів - ремонт внутрішньобудинкових мереж</t>
  </si>
  <si>
    <t xml:space="preserve">УРМГКБ
ОСББ
СББ
ЖБК
</t>
  </si>
  <si>
    <t>УРМГКБ
ОСББ
СББ
ЖБК</t>
  </si>
  <si>
    <t>ліквідації аварійних ситуацій</t>
  </si>
  <si>
    <t>Проведення  енергоаудиту  об'єктів житлового фонду та аудиту об'єктів житлового фонду, які введені в експлуатацію</t>
  </si>
  <si>
    <t>7.1</t>
  </si>
  <si>
    <t>7.2</t>
  </si>
  <si>
    <t>7.3</t>
  </si>
  <si>
    <t>7.4</t>
  </si>
  <si>
    <t>7.5</t>
  </si>
  <si>
    <t>7.6</t>
  </si>
  <si>
    <t>Виконання капітальних ремонтів та реконструкцій на об'єктах житлового фонду 
(у розрізі їх видів)</t>
  </si>
  <si>
    <t>Капітальний ремонт, реконструкція, заміна та модернізація пасажирських ліфтів</t>
  </si>
  <si>
    <t xml:space="preserve">Виготовлення технічної документації на об'єкти житлового фонду, які передані в управління ОСББ, та інших документів (актів, схем тощо).
</t>
  </si>
  <si>
    <t xml:space="preserve">Обґрунтовання  планувальних, інженерних і технологічних рішень щодо проведення  капітального ремонту і реконструкцію на 9 об'єктах житлового фонду, його основних параметрів та вартості </t>
  </si>
  <si>
    <t xml:space="preserve">Забезпечення надійної та  безпечної експлуатації будинків та інженерних мереж
на 12 об'єктах житлового фонду </t>
  </si>
  <si>
    <t>Всього, у тому числі:</t>
  </si>
  <si>
    <t>- кошти державного бюджету;</t>
  </si>
  <si>
    <t>- кошти обласного бюджету;</t>
  </si>
  <si>
    <t>- кошти інших джерел, у тому числі:</t>
  </si>
  <si>
    <t xml:space="preserve">   СББ</t>
  </si>
  <si>
    <t xml:space="preserve">   ОСББ</t>
  </si>
  <si>
    <t xml:space="preserve">   ЖБК</t>
  </si>
  <si>
    <t>Завдання</t>
  </si>
  <si>
    <t>- кошти бюджету Бахмутської міської  територіальної громади;</t>
  </si>
  <si>
    <t>Всього</t>
  </si>
  <si>
    <t>План</t>
  </si>
  <si>
    <t xml:space="preserve"> фінансування
 не потребує</t>
  </si>
  <si>
    <r>
      <t xml:space="preserve">Строк
</t>
    </r>
    <r>
      <rPr>
        <b/>
        <sz val="9"/>
        <color theme="1"/>
        <rFont val="Times New Roman"/>
        <family val="1"/>
        <charset val="204"/>
      </rPr>
      <t>виконання</t>
    </r>
    <r>
      <rPr>
        <b/>
        <sz val="10"/>
        <color theme="1"/>
        <rFont val="Times New Roman"/>
        <family val="1"/>
        <charset val="204"/>
      </rPr>
      <t xml:space="preserve">
заходу</t>
    </r>
  </si>
  <si>
    <t>Виготовлення  та коригування проєктно-кошторисної  документації на капітальний ремонт і реконструкцію об'єктів житлового фонду</t>
  </si>
  <si>
    <t xml:space="preserve">Залучення населення Бахмутської МТГ до управління об'єктами житлового фонду на умовах співфінансування  капітальних ремонтів. 
Підвищення експлуатаційних властивостей житлового фонду і утримання його у належному стані, забезпечення його надійності та безпечної експлуатації на 171 об'єкті житлового фонду шляхом проведення капітальних ремонтів та реконструкції (у розрізі їх видів)
</t>
  </si>
  <si>
    <t>Участь  у міжнародних 
проєктах та інших заходах</t>
  </si>
  <si>
    <t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</t>
  </si>
  <si>
    <t>Отримання  звітів з енергоаудиту по 6 об'єктам житлового фонду з метою визначення переліку  заходів для покращення  технічного  стану будинків та  звітів з аудиту по 6  об'єктам житлового фонду, які введені в експлуатацію</t>
  </si>
  <si>
    <t>Модернізація існуючої та
розбудова нової житлової
інфраструктури</t>
  </si>
  <si>
    <t>Посилення  інституту  обізнаного
та ефективного власника житла</t>
  </si>
  <si>
    <t>Забезпечення нормативно-
правового регулювання 
взаємовідносин щодо обслуговування житла.
Підвищення   рівня   підготовки власників житла</t>
  </si>
  <si>
    <t xml:space="preserve">Сприяння  власникам  у питаннях    управління багатоквартирними будинками,  в  тому  числі шляхом створення ОСББ </t>
  </si>
  <si>
    <t>Підвищення енергоощадження
житлового фонду</t>
  </si>
  <si>
    <t>Забезпечення технічного обліку
житлового фонду</t>
  </si>
  <si>
    <t>Переоснащення технічних споруд житлового фонду</t>
  </si>
  <si>
    <t xml:space="preserve">Залучення ресурсів на розвиток житлового фонду
</t>
  </si>
  <si>
    <t xml:space="preserve">
Надання консультацій ініціативним групам СББ та ЖБК  з питань створення ОСББ, асоціацій ОСББ
</t>
  </si>
  <si>
    <t>бюджет Бахмутської міської ТГ</t>
  </si>
  <si>
    <t>бюджет
Бахмутської міськоїТГ</t>
  </si>
  <si>
    <t>Залучення додаткових інвестицій  на проведення капітальних ремонтів  об'єктів житлового фонду  шляхом прийняття участі  ОСББ, ЖБК, СББ у проєктах, конкурсах, грантах</t>
  </si>
  <si>
    <t xml:space="preserve">
Підтримка інформаційного розділу "Житлове господарство" на офіційному вебсайті  Бахмутської міської ради.
</t>
  </si>
  <si>
    <t>Сприяння розвитку інформаційного  простору населення Бахмутської міської територіальної громади (далі - Бахмутська МТГ) щодо реформування житлового господарства шляхом розповсюдження навчально-практичих посібників, бюлетнів, нормативно-правових  та інших документів на офіційному вебсайті  Бахмутської міської ради</t>
  </si>
  <si>
    <t>Покращення умов проживання мешканців.
Підвищення безпеки та комфорту
мешканців.
Технічне переоснащення житлового фонду</t>
  </si>
  <si>
    <t>УРМГКБ
КП "БЖУК"
ОСКП "Прогрес"</t>
  </si>
  <si>
    <t>Відшкодування різниці в тарифах на послугу з постачання теплової енергії (теплову енергію) її  виробництво, транспортування, постачання для потреб споживачів (населення) в м. Бахмут та смт.Красна Гора</t>
  </si>
  <si>
    <t xml:space="preserve">"УРМГКБ
ТОВ ""БАХМУТ-ЕНЕРГІЯ"""
</t>
  </si>
  <si>
    <t>державний бюджет</t>
  </si>
  <si>
    <t xml:space="preserve">Відшкодування різниці в тарифах за грудень 2021 року, січень-квітень  2022 року
</t>
  </si>
  <si>
    <t>Інше. Забезпечення 486 житлових будинків тарифом на постачання теплової енергії на рівні 2020-2021 опалювального періоду</t>
  </si>
  <si>
    <t xml:space="preserve">Начальник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Т.М. Платіцина
Секретар Бахмутської міської ради                                                                                                                                             Г.В. Петриєнко-Полухіна
                    </t>
  </si>
  <si>
    <t>Додаток 1 "Заходи з реалізації Програми" до міської цільової програми щодо розвитку житлового господарства Бахмутської міської територіальної громади на 2022-2024 роки, затвердженої рішенням Бахмутської міської  ради від  25.08.2021 № 7/13-359,  підготовлений Управлінням розвитку міського господарства та капітального будівництва Бахмутської міської ради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</si>
  <si>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Додаток 1 до Програми розвитку житлового  господарства Бахмутської міської   ериторіальної громади на 2022-2024 роки, 
затвердженої рішенням Бахмутської міської  ради 25.08.2021 № 7/13 - 359                                                                                                                                                      (Додаток 1 у редакції рішення Бахмутської міської ради  від22.12.2021 № 7/17-488 ) 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</si>
</sst>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1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190500</xdr:colOff>
      <xdr:row>12</xdr:row>
      <xdr:rowOff>371475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22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22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25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27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32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35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32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35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37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40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37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40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68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68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68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68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58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6324600" y="2524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showRuler="0" view="pageLayout" topLeftCell="A2" zoomScale="73" zoomScalePageLayoutView="73" workbookViewId="0">
      <selection activeCell="I2" sqref="I2:K2"/>
    </sheetView>
  </sheetViews>
  <sheetFormatPr defaultRowHeight="15"/>
  <cols>
    <col min="1" max="1" width="5.85546875" customWidth="1"/>
    <col min="2" max="2" width="30.85546875" customWidth="1"/>
    <col min="3" max="3" width="35" customWidth="1"/>
    <col min="4" max="4" width="9.85546875" customWidth="1"/>
    <col min="5" max="5" width="16" customWidth="1"/>
    <col min="6" max="6" width="18.140625" customWidth="1"/>
    <col min="7" max="7" width="11.7109375" customWidth="1"/>
    <col min="8" max="8" width="12" customWidth="1"/>
    <col min="9" max="9" width="11.85546875" customWidth="1"/>
    <col min="10" max="10" width="11.7109375" customWidth="1"/>
    <col min="11" max="11" width="50" customWidth="1"/>
  </cols>
  <sheetData>
    <row r="1" spans="1:12" hidden="1">
      <c r="F1" s="6"/>
    </row>
    <row r="2" spans="1:12" ht="134.25" customHeight="1">
      <c r="H2" s="34"/>
      <c r="I2" s="91" t="s">
        <v>89</v>
      </c>
      <c r="J2" s="91"/>
      <c r="K2" s="91"/>
    </row>
    <row r="3" spans="1:12" ht="22.5" customHeight="1">
      <c r="A3" s="94" t="s">
        <v>7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2" ht="12.75" customHeight="1"/>
    <row r="5" spans="1:12" ht="33" customHeight="1">
      <c r="A5" s="71" t="s">
        <v>0</v>
      </c>
      <c r="B5" s="71" t="s">
        <v>55</v>
      </c>
      <c r="C5" s="71" t="s">
        <v>15</v>
      </c>
      <c r="D5" s="77" t="s">
        <v>60</v>
      </c>
      <c r="E5" s="74" t="s">
        <v>1</v>
      </c>
      <c r="F5" s="71" t="s">
        <v>2</v>
      </c>
      <c r="G5" s="98" t="s">
        <v>6</v>
      </c>
      <c r="H5" s="99"/>
      <c r="I5" s="99"/>
      <c r="J5" s="100"/>
      <c r="K5" s="71" t="s">
        <v>14</v>
      </c>
    </row>
    <row r="6" spans="1:12" ht="26.25" customHeight="1">
      <c r="A6" s="72"/>
      <c r="B6" s="47"/>
      <c r="C6" s="72"/>
      <c r="D6" s="78"/>
      <c r="E6" s="75"/>
      <c r="F6" s="72"/>
      <c r="G6" s="71">
        <v>2022</v>
      </c>
      <c r="H6" s="71">
        <v>2023</v>
      </c>
      <c r="I6" s="71">
        <v>2024</v>
      </c>
      <c r="J6" s="74" t="s">
        <v>57</v>
      </c>
      <c r="K6" s="72"/>
    </row>
    <row r="7" spans="1:12">
      <c r="A7" s="72"/>
      <c r="B7" s="47"/>
      <c r="C7" s="72"/>
      <c r="D7" s="78"/>
      <c r="E7" s="75"/>
      <c r="F7" s="72"/>
      <c r="G7" s="76"/>
      <c r="H7" s="76"/>
      <c r="I7" s="76"/>
      <c r="J7" s="76"/>
      <c r="K7" s="72"/>
    </row>
    <row r="8" spans="1:12" ht="21.75" customHeight="1">
      <c r="A8" s="73"/>
      <c r="B8" s="48"/>
      <c r="C8" s="73"/>
      <c r="D8" s="79"/>
      <c r="E8" s="76"/>
      <c r="F8" s="73"/>
      <c r="G8" s="26" t="s">
        <v>58</v>
      </c>
      <c r="H8" s="26" t="s">
        <v>58</v>
      </c>
      <c r="I8" s="26" t="s">
        <v>58</v>
      </c>
      <c r="J8" s="26" t="s">
        <v>58</v>
      </c>
      <c r="K8" s="73"/>
    </row>
    <row r="9" spans="1:12" ht="17.25" customHeight="1" thickBot="1">
      <c r="A9" s="12">
        <v>1</v>
      </c>
      <c r="B9" s="13">
        <v>2</v>
      </c>
      <c r="C9" s="13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</row>
    <row r="10" spans="1:12" ht="12" customHeight="1" thickTop="1">
      <c r="A10" s="95"/>
      <c r="B10" s="96"/>
      <c r="C10" s="96"/>
      <c r="D10" s="96"/>
      <c r="E10" s="96"/>
      <c r="F10" s="96"/>
      <c r="G10" s="96"/>
      <c r="H10" s="96"/>
      <c r="I10" s="96"/>
      <c r="J10" s="96"/>
      <c r="K10" s="97"/>
    </row>
    <row r="11" spans="1:12" ht="161.25" customHeight="1">
      <c r="A11" s="8">
        <v>1</v>
      </c>
      <c r="B11" s="28" t="s">
        <v>67</v>
      </c>
      <c r="C11" s="30" t="s">
        <v>78</v>
      </c>
      <c r="D11" s="14" t="s">
        <v>21</v>
      </c>
      <c r="E11" s="9" t="s">
        <v>8</v>
      </c>
      <c r="F11" s="24" t="s">
        <v>59</v>
      </c>
      <c r="G11" s="10" t="s">
        <v>3</v>
      </c>
      <c r="H11" s="10" t="s">
        <v>3</v>
      </c>
      <c r="I11" s="10" t="s">
        <v>3</v>
      </c>
      <c r="J11" s="10" t="s">
        <v>3</v>
      </c>
      <c r="K11" s="31" t="s">
        <v>79</v>
      </c>
    </row>
    <row r="12" spans="1:12" ht="102.75" customHeight="1">
      <c r="A12" s="8">
        <v>2</v>
      </c>
      <c r="B12" s="29" t="s">
        <v>69</v>
      </c>
      <c r="C12" s="28" t="s">
        <v>74</v>
      </c>
      <c r="D12" s="14" t="s">
        <v>21</v>
      </c>
      <c r="E12" s="9" t="s">
        <v>10</v>
      </c>
      <c r="F12" s="9" t="s">
        <v>12</v>
      </c>
      <c r="G12" s="10" t="s">
        <v>3</v>
      </c>
      <c r="H12" s="10" t="s">
        <v>3</v>
      </c>
      <c r="I12" s="10" t="s">
        <v>3</v>
      </c>
      <c r="J12" s="10" t="s">
        <v>3</v>
      </c>
      <c r="K12" s="15" t="s">
        <v>28</v>
      </c>
    </row>
    <row r="13" spans="1:12" ht="154.5" customHeight="1">
      <c r="A13" s="7">
        <v>3</v>
      </c>
      <c r="B13" s="27" t="s">
        <v>68</v>
      </c>
      <c r="C13" s="4" t="s">
        <v>64</v>
      </c>
      <c r="D13" s="14" t="s">
        <v>21</v>
      </c>
      <c r="E13" s="4" t="s">
        <v>11</v>
      </c>
      <c r="F13" s="16" t="s">
        <v>75</v>
      </c>
      <c r="G13" s="37">
        <v>50</v>
      </c>
      <c r="H13" s="37">
        <v>50</v>
      </c>
      <c r="I13" s="37">
        <v>50</v>
      </c>
      <c r="J13" s="38">
        <v>150</v>
      </c>
      <c r="K13" s="4" t="s">
        <v>24</v>
      </c>
      <c r="L13" s="2"/>
    </row>
    <row r="14" spans="1:12" ht="87" customHeight="1">
      <c r="A14" s="18">
        <v>4</v>
      </c>
      <c r="B14" s="28" t="s">
        <v>71</v>
      </c>
      <c r="C14" s="5" t="s">
        <v>45</v>
      </c>
      <c r="D14" s="17" t="s">
        <v>21</v>
      </c>
      <c r="E14" s="5" t="s">
        <v>81</v>
      </c>
      <c r="F14" s="30" t="s">
        <v>76</v>
      </c>
      <c r="G14" s="37">
        <v>300</v>
      </c>
      <c r="H14" s="37">
        <v>350</v>
      </c>
      <c r="I14" s="37">
        <v>400</v>
      </c>
      <c r="J14" s="38">
        <v>1050</v>
      </c>
      <c r="K14" s="5" t="s">
        <v>25</v>
      </c>
      <c r="L14" s="2"/>
    </row>
    <row r="15" spans="1:12" ht="87" customHeight="1">
      <c r="A15" s="35">
        <v>5</v>
      </c>
      <c r="B15" s="33" t="s">
        <v>66</v>
      </c>
      <c r="C15" s="5" t="s">
        <v>61</v>
      </c>
      <c r="D15" s="19" t="s">
        <v>21</v>
      </c>
      <c r="E15" s="5" t="s">
        <v>20</v>
      </c>
      <c r="F15" s="16" t="s">
        <v>75</v>
      </c>
      <c r="G15" s="37">
        <v>500</v>
      </c>
      <c r="H15" s="37">
        <v>700</v>
      </c>
      <c r="I15" s="37">
        <v>1000</v>
      </c>
      <c r="J15" s="38">
        <v>2200</v>
      </c>
      <c r="K15" s="5" t="s">
        <v>46</v>
      </c>
      <c r="L15" s="2"/>
    </row>
    <row r="16" spans="1:12" ht="98.25" customHeight="1">
      <c r="A16" s="32">
        <v>6</v>
      </c>
      <c r="B16" s="33" t="s">
        <v>70</v>
      </c>
      <c r="C16" s="5" t="s">
        <v>36</v>
      </c>
      <c r="D16" s="19" t="s">
        <v>21</v>
      </c>
      <c r="E16" s="5" t="s">
        <v>20</v>
      </c>
      <c r="F16" s="16" t="s">
        <v>75</v>
      </c>
      <c r="G16" s="37">
        <v>450</v>
      </c>
      <c r="H16" s="37">
        <v>300</v>
      </c>
      <c r="I16" s="37">
        <v>150</v>
      </c>
      <c r="J16" s="38">
        <f>I16+H16+G16</f>
        <v>900</v>
      </c>
      <c r="K16" s="5" t="s">
        <v>65</v>
      </c>
      <c r="L16" s="36"/>
    </row>
    <row r="17" spans="1:12" ht="49.5" customHeight="1">
      <c r="A17" s="83">
        <v>7</v>
      </c>
      <c r="B17" s="46" t="s">
        <v>80</v>
      </c>
      <c r="C17" s="68" t="s">
        <v>43</v>
      </c>
      <c r="D17" s="80" t="s">
        <v>21</v>
      </c>
      <c r="E17" s="46" t="s">
        <v>34</v>
      </c>
      <c r="F17" s="33" t="s">
        <v>75</v>
      </c>
      <c r="G17" s="37">
        <f>G22+G27+G32+G37+G42+G47</f>
        <v>15200</v>
      </c>
      <c r="H17" s="37">
        <f t="shared" ref="G17:J20" si="0">H22+H27+H32+H37+H42+H47</f>
        <v>16750</v>
      </c>
      <c r="I17" s="37">
        <f t="shared" si="0"/>
        <v>18650</v>
      </c>
      <c r="J17" s="37">
        <f t="shared" si="0"/>
        <v>50600</v>
      </c>
      <c r="K17" s="46" t="s">
        <v>62</v>
      </c>
      <c r="L17" s="2"/>
    </row>
    <row r="18" spans="1:12" ht="25.5" customHeight="1">
      <c r="A18" s="84"/>
      <c r="B18" s="52"/>
      <c r="C18" s="69"/>
      <c r="D18" s="81"/>
      <c r="E18" s="52"/>
      <c r="F18" s="33" t="s">
        <v>16</v>
      </c>
      <c r="G18" s="37">
        <f t="shared" si="0"/>
        <v>349.6</v>
      </c>
      <c r="H18" s="37">
        <f t="shared" si="0"/>
        <v>385.25</v>
      </c>
      <c r="I18" s="37">
        <f t="shared" si="0"/>
        <v>428.95000000000005</v>
      </c>
      <c r="J18" s="37">
        <f t="shared" si="0"/>
        <v>1163.8000000000002</v>
      </c>
      <c r="K18" s="52"/>
    </row>
    <row r="19" spans="1:12" ht="28.5" customHeight="1">
      <c r="A19" s="84"/>
      <c r="B19" s="52"/>
      <c r="C19" s="69"/>
      <c r="D19" s="81"/>
      <c r="E19" s="52"/>
      <c r="F19" s="33" t="s">
        <v>17</v>
      </c>
      <c r="G19" s="37">
        <f t="shared" si="0"/>
        <v>805.6</v>
      </c>
      <c r="H19" s="37">
        <f t="shared" si="0"/>
        <v>887.74999999999989</v>
      </c>
      <c r="I19" s="37">
        <f t="shared" si="0"/>
        <v>988.45</v>
      </c>
      <c r="J19" s="37">
        <f t="shared" si="0"/>
        <v>2681.8</v>
      </c>
      <c r="K19" s="52"/>
    </row>
    <row r="20" spans="1:12" ht="29.25" customHeight="1">
      <c r="A20" s="84"/>
      <c r="B20" s="52"/>
      <c r="C20" s="69"/>
      <c r="D20" s="81"/>
      <c r="E20" s="52"/>
      <c r="F20" s="33" t="s">
        <v>18</v>
      </c>
      <c r="G20" s="37">
        <f t="shared" si="0"/>
        <v>228</v>
      </c>
      <c r="H20" s="37">
        <f t="shared" si="0"/>
        <v>251.25</v>
      </c>
      <c r="I20" s="37">
        <f t="shared" si="0"/>
        <v>279.75</v>
      </c>
      <c r="J20" s="37">
        <f t="shared" si="0"/>
        <v>759</v>
      </c>
      <c r="K20" s="52"/>
    </row>
    <row r="21" spans="1:12" ht="26.25" customHeight="1">
      <c r="A21" s="84"/>
      <c r="B21" s="52"/>
      <c r="C21" s="69"/>
      <c r="D21" s="81"/>
      <c r="E21" s="52"/>
      <c r="F21" s="11" t="s">
        <v>5</v>
      </c>
      <c r="G21" s="38">
        <f>SUM(G17:G20)</f>
        <v>16583.2</v>
      </c>
      <c r="H21" s="38">
        <f>SUM(H17:H20)</f>
        <v>18274.25</v>
      </c>
      <c r="I21" s="38">
        <f>SUM(I17:I20)</f>
        <v>20347.150000000001</v>
      </c>
      <c r="J21" s="38">
        <f>I21+H21+G21</f>
        <v>55204.600000000006</v>
      </c>
      <c r="K21" s="53"/>
    </row>
    <row r="22" spans="1:12" ht="47.25" customHeight="1">
      <c r="A22" s="70" t="s">
        <v>37</v>
      </c>
      <c r="B22" s="52"/>
      <c r="C22" s="68" t="s">
        <v>22</v>
      </c>
      <c r="D22" s="81"/>
      <c r="E22" s="52"/>
      <c r="F22" s="33" t="s">
        <v>75</v>
      </c>
      <c r="G22" s="37">
        <v>6700</v>
      </c>
      <c r="H22" s="37">
        <v>7600</v>
      </c>
      <c r="I22" s="37">
        <v>8300</v>
      </c>
      <c r="J22" s="39">
        <f>I22+H22+G22</f>
        <v>22600</v>
      </c>
      <c r="K22" s="46" t="s">
        <v>29</v>
      </c>
      <c r="L22" s="2"/>
    </row>
    <row r="23" spans="1:12" ht="18.75" customHeight="1">
      <c r="A23" s="70"/>
      <c r="B23" s="52"/>
      <c r="C23" s="68"/>
      <c r="D23" s="81"/>
      <c r="E23" s="52"/>
      <c r="F23" s="33" t="s">
        <v>16</v>
      </c>
      <c r="G23" s="39">
        <f>G22*0.05*0.46</f>
        <v>154.1</v>
      </c>
      <c r="H23" s="39">
        <v>174.8</v>
      </c>
      <c r="I23" s="39">
        <v>190.9</v>
      </c>
      <c r="J23" s="39">
        <f>I23+H23+G23</f>
        <v>519.80000000000007</v>
      </c>
      <c r="K23" s="52"/>
    </row>
    <row r="24" spans="1:12" ht="18" customHeight="1">
      <c r="A24" s="70"/>
      <c r="B24" s="52"/>
      <c r="C24" s="68"/>
      <c r="D24" s="81"/>
      <c r="E24" s="52"/>
      <c r="F24" s="33" t="s">
        <v>17</v>
      </c>
      <c r="G24" s="39">
        <f>G22*0.1*0.53</f>
        <v>355.1</v>
      </c>
      <c r="H24" s="39">
        <v>402.8</v>
      </c>
      <c r="I24" s="39">
        <v>439.9</v>
      </c>
      <c r="J24" s="39">
        <f>I24+H24+G24</f>
        <v>1197.8000000000002</v>
      </c>
      <c r="K24" s="52"/>
    </row>
    <row r="25" spans="1:12" ht="14.25" customHeight="1">
      <c r="A25" s="70"/>
      <c r="B25" s="52"/>
      <c r="C25" s="68"/>
      <c r="D25" s="81"/>
      <c r="E25" s="52"/>
      <c r="F25" s="33" t="s">
        <v>18</v>
      </c>
      <c r="G25" s="39">
        <v>100.5</v>
      </c>
      <c r="H25" s="39">
        <v>114</v>
      </c>
      <c r="I25" s="39">
        <v>124.5</v>
      </c>
      <c r="J25" s="39">
        <f>I25+H25+G25</f>
        <v>339</v>
      </c>
      <c r="K25" s="52"/>
    </row>
    <row r="26" spans="1:12" ht="26.25" customHeight="1">
      <c r="A26" s="70"/>
      <c r="B26" s="52"/>
      <c r="C26" s="68"/>
      <c r="D26" s="81"/>
      <c r="E26" s="52"/>
      <c r="F26" s="11" t="s">
        <v>5</v>
      </c>
      <c r="G26" s="38">
        <f>SUM(G22:G25)</f>
        <v>7309.7000000000007</v>
      </c>
      <c r="H26" s="38">
        <f>SUM(H22:H25)</f>
        <v>8291.6</v>
      </c>
      <c r="I26" s="38">
        <f>SUM(I22:I25)</f>
        <v>9055.2999999999993</v>
      </c>
      <c r="J26" s="38">
        <f>SUM(J22:J25)</f>
        <v>24656.6</v>
      </c>
      <c r="K26" s="53"/>
    </row>
    <row r="27" spans="1:12" ht="57" customHeight="1">
      <c r="A27" s="49" t="s">
        <v>38</v>
      </c>
      <c r="B27" s="52"/>
      <c r="C27" s="46" t="s">
        <v>9</v>
      </c>
      <c r="D27" s="81"/>
      <c r="E27" s="52"/>
      <c r="F27" s="33" t="s">
        <v>75</v>
      </c>
      <c r="G27" s="37">
        <v>1100</v>
      </c>
      <c r="H27" s="37">
        <v>1250</v>
      </c>
      <c r="I27" s="37">
        <v>1650</v>
      </c>
      <c r="J27" s="39">
        <f>I27+H27+G27</f>
        <v>4000</v>
      </c>
      <c r="K27" s="46" t="s">
        <v>30</v>
      </c>
      <c r="L27" s="2"/>
    </row>
    <row r="28" spans="1:12" ht="15" customHeight="1">
      <c r="A28" s="50"/>
      <c r="B28" s="52"/>
      <c r="C28" s="52"/>
      <c r="D28" s="81"/>
      <c r="E28" s="52"/>
      <c r="F28" s="33" t="s">
        <v>16</v>
      </c>
      <c r="G28" s="39">
        <f>G27*0.05*0.46</f>
        <v>25.3</v>
      </c>
      <c r="H28" s="39">
        <v>28.75</v>
      </c>
      <c r="I28" s="39">
        <v>37.950000000000003</v>
      </c>
      <c r="J28" s="39">
        <f>I28+H28+G28</f>
        <v>92</v>
      </c>
      <c r="K28" s="52"/>
    </row>
    <row r="29" spans="1:12" ht="17.25" customHeight="1">
      <c r="A29" s="50"/>
      <c r="B29" s="52"/>
      <c r="C29" s="52"/>
      <c r="D29" s="81"/>
      <c r="E29" s="52"/>
      <c r="F29" s="33" t="s">
        <v>17</v>
      </c>
      <c r="G29" s="39">
        <v>58.3</v>
      </c>
      <c r="H29" s="39">
        <v>66.25</v>
      </c>
      <c r="I29" s="39">
        <v>87.45</v>
      </c>
      <c r="J29" s="39">
        <f>I29+H29+G29</f>
        <v>212</v>
      </c>
      <c r="K29" s="52"/>
    </row>
    <row r="30" spans="1:12" ht="18" customHeight="1">
      <c r="A30" s="50"/>
      <c r="B30" s="52"/>
      <c r="C30" s="52"/>
      <c r="D30" s="81"/>
      <c r="E30" s="52"/>
      <c r="F30" s="33" t="s">
        <v>18</v>
      </c>
      <c r="G30" s="39">
        <v>16.5</v>
      </c>
      <c r="H30" s="39">
        <v>18.75</v>
      </c>
      <c r="I30" s="39">
        <v>24.75</v>
      </c>
      <c r="J30" s="39">
        <f>I30+H30+G30</f>
        <v>60</v>
      </c>
      <c r="K30" s="52"/>
    </row>
    <row r="31" spans="1:12" ht="30" customHeight="1">
      <c r="A31" s="51"/>
      <c r="B31" s="52"/>
      <c r="C31" s="53"/>
      <c r="D31" s="81"/>
      <c r="E31" s="52"/>
      <c r="F31" s="11" t="s">
        <v>5</v>
      </c>
      <c r="G31" s="38">
        <f>SUM(G27:G30)</f>
        <v>1200.0999999999999</v>
      </c>
      <c r="H31" s="38">
        <f>SUM(H27:H30)</f>
        <v>1363.75</v>
      </c>
      <c r="I31" s="38">
        <f>SUM(I27:I30)</f>
        <v>1800.15</v>
      </c>
      <c r="J31" s="38">
        <f>SUM(J27:J30)</f>
        <v>4364</v>
      </c>
      <c r="K31" s="53"/>
    </row>
    <row r="32" spans="1:12" ht="45.75" customHeight="1">
      <c r="A32" s="49" t="s">
        <v>39</v>
      </c>
      <c r="B32" s="52"/>
      <c r="C32" s="46" t="s">
        <v>23</v>
      </c>
      <c r="D32" s="81"/>
      <c r="E32" s="52"/>
      <c r="F32" s="33" t="s">
        <v>75</v>
      </c>
      <c r="G32" s="37">
        <v>800</v>
      </c>
      <c r="H32" s="37">
        <v>900</v>
      </c>
      <c r="I32" s="37">
        <v>1100</v>
      </c>
      <c r="J32" s="39">
        <v>2800</v>
      </c>
      <c r="K32" s="46" t="s">
        <v>31</v>
      </c>
      <c r="L32" s="2"/>
    </row>
    <row r="33" spans="1:12" ht="16.5" customHeight="1">
      <c r="A33" s="50"/>
      <c r="B33" s="52"/>
      <c r="C33" s="52"/>
      <c r="D33" s="81"/>
      <c r="E33" s="52"/>
      <c r="F33" s="33" t="s">
        <v>16</v>
      </c>
      <c r="G33" s="39">
        <v>18.399999999999999</v>
      </c>
      <c r="H33" s="39">
        <v>20.7</v>
      </c>
      <c r="I33" s="39">
        <v>25.3</v>
      </c>
      <c r="J33" s="39">
        <f>I33+H33+G33</f>
        <v>64.400000000000006</v>
      </c>
      <c r="K33" s="52"/>
    </row>
    <row r="34" spans="1:12" ht="15.75" customHeight="1">
      <c r="A34" s="50"/>
      <c r="B34" s="52"/>
      <c r="C34" s="52"/>
      <c r="D34" s="81"/>
      <c r="E34" s="52"/>
      <c r="F34" s="33" t="s">
        <v>17</v>
      </c>
      <c r="G34" s="39">
        <v>42.4</v>
      </c>
      <c r="H34" s="39">
        <v>47.7</v>
      </c>
      <c r="I34" s="39">
        <v>58.3</v>
      </c>
      <c r="J34" s="39">
        <f>I34+H34+G34</f>
        <v>148.4</v>
      </c>
      <c r="K34" s="52"/>
    </row>
    <row r="35" spans="1:12" ht="16.5" customHeight="1">
      <c r="A35" s="50"/>
      <c r="B35" s="52"/>
      <c r="C35" s="52"/>
      <c r="D35" s="81"/>
      <c r="E35" s="52"/>
      <c r="F35" s="33" t="s">
        <v>18</v>
      </c>
      <c r="G35" s="39">
        <v>12</v>
      </c>
      <c r="H35" s="39">
        <v>13.5</v>
      </c>
      <c r="I35" s="39">
        <v>16.5</v>
      </c>
      <c r="J35" s="39">
        <f>I35+H35+G35</f>
        <v>42</v>
      </c>
      <c r="K35" s="52"/>
    </row>
    <row r="36" spans="1:12" ht="25.5" customHeight="1">
      <c r="A36" s="51"/>
      <c r="B36" s="52"/>
      <c r="C36" s="53"/>
      <c r="D36" s="81"/>
      <c r="E36" s="52"/>
      <c r="F36" s="11" t="s">
        <v>5</v>
      </c>
      <c r="G36" s="38">
        <f>SUM(G32:G35)</f>
        <v>872.8</v>
      </c>
      <c r="H36" s="38">
        <f>SUM(H32:H35)</f>
        <v>981.90000000000009</v>
      </c>
      <c r="I36" s="38">
        <f>SUM(I32:I35)</f>
        <v>1200.0999999999999</v>
      </c>
      <c r="J36" s="38">
        <f>SUM(J32:J35)</f>
        <v>3054.8</v>
      </c>
      <c r="K36" s="53"/>
    </row>
    <row r="37" spans="1:12" ht="45.75" customHeight="1">
      <c r="A37" s="49" t="s">
        <v>40</v>
      </c>
      <c r="B37" s="52"/>
      <c r="C37" s="46" t="s">
        <v>19</v>
      </c>
      <c r="D37" s="81"/>
      <c r="E37" s="52"/>
      <c r="F37" s="33" t="s">
        <v>75</v>
      </c>
      <c r="G37" s="37">
        <v>5600</v>
      </c>
      <c r="H37" s="37">
        <v>5800</v>
      </c>
      <c r="I37" s="37">
        <v>6100</v>
      </c>
      <c r="J37" s="39">
        <f>I37+H37+G37</f>
        <v>17500</v>
      </c>
      <c r="K37" s="46" t="s">
        <v>32</v>
      </c>
      <c r="L37" s="2"/>
    </row>
    <row r="38" spans="1:12" ht="14.25" customHeight="1">
      <c r="A38" s="50"/>
      <c r="B38" s="52"/>
      <c r="C38" s="52"/>
      <c r="D38" s="81"/>
      <c r="E38" s="52"/>
      <c r="F38" s="33" t="s">
        <v>16</v>
      </c>
      <c r="G38" s="39">
        <v>128.80000000000001</v>
      </c>
      <c r="H38" s="39">
        <v>133.4</v>
      </c>
      <c r="I38" s="39">
        <v>140.30000000000001</v>
      </c>
      <c r="J38" s="39">
        <f>I38+H38+G38</f>
        <v>402.50000000000006</v>
      </c>
      <c r="K38" s="47"/>
    </row>
    <row r="39" spans="1:12" ht="14.25" customHeight="1">
      <c r="A39" s="50"/>
      <c r="B39" s="52"/>
      <c r="C39" s="52"/>
      <c r="D39" s="81"/>
      <c r="E39" s="52"/>
      <c r="F39" s="33" t="s">
        <v>17</v>
      </c>
      <c r="G39" s="39">
        <v>296.8</v>
      </c>
      <c r="H39" s="39">
        <v>307.39999999999998</v>
      </c>
      <c r="I39" s="39">
        <v>323.3</v>
      </c>
      <c r="J39" s="39">
        <f>I39+H39+G39</f>
        <v>927.5</v>
      </c>
      <c r="K39" s="47"/>
    </row>
    <row r="40" spans="1:12" ht="14.25" customHeight="1">
      <c r="A40" s="50"/>
      <c r="B40" s="52"/>
      <c r="C40" s="52"/>
      <c r="D40" s="81"/>
      <c r="E40" s="52"/>
      <c r="F40" s="33" t="s">
        <v>18</v>
      </c>
      <c r="G40" s="39">
        <v>84</v>
      </c>
      <c r="H40" s="39">
        <v>87</v>
      </c>
      <c r="I40" s="39">
        <v>91.5</v>
      </c>
      <c r="J40" s="39">
        <f>I40+H40+G40</f>
        <v>262.5</v>
      </c>
      <c r="K40" s="47"/>
    </row>
    <row r="41" spans="1:12" ht="26.25" customHeight="1">
      <c r="A41" s="51"/>
      <c r="B41" s="52"/>
      <c r="C41" s="53"/>
      <c r="D41" s="81"/>
      <c r="E41" s="52"/>
      <c r="F41" s="11" t="s">
        <v>5</v>
      </c>
      <c r="G41" s="38">
        <f>SUM(G37:G40)</f>
        <v>6109.6</v>
      </c>
      <c r="H41" s="38">
        <f>SUM(H37:H40)</f>
        <v>6327.7999999999993</v>
      </c>
      <c r="I41" s="38">
        <f>SUM(I37:I40)</f>
        <v>6655.1</v>
      </c>
      <c r="J41" s="38">
        <f>SUM(J37:J40)</f>
        <v>19092.5</v>
      </c>
      <c r="K41" s="48"/>
    </row>
    <row r="42" spans="1:12" ht="50.25" customHeight="1">
      <c r="A42" s="49" t="s">
        <v>41</v>
      </c>
      <c r="B42" s="52"/>
      <c r="C42" s="46" t="s">
        <v>13</v>
      </c>
      <c r="D42" s="81"/>
      <c r="E42" s="52"/>
      <c r="F42" s="33" t="s">
        <v>75</v>
      </c>
      <c r="G42" s="37">
        <v>500</v>
      </c>
      <c r="H42" s="37">
        <v>600</v>
      </c>
      <c r="I42" s="37">
        <v>700</v>
      </c>
      <c r="J42" s="39">
        <f>I42+H42+G42</f>
        <v>1800</v>
      </c>
      <c r="K42" s="46" t="s">
        <v>26</v>
      </c>
      <c r="L42" s="2"/>
    </row>
    <row r="43" spans="1:12" ht="14.25" customHeight="1">
      <c r="A43" s="50"/>
      <c r="B43" s="52"/>
      <c r="C43" s="52"/>
      <c r="D43" s="81"/>
      <c r="E43" s="52"/>
      <c r="F43" s="33" t="s">
        <v>16</v>
      </c>
      <c r="G43" s="39">
        <v>11.5</v>
      </c>
      <c r="H43" s="39">
        <v>13.8</v>
      </c>
      <c r="I43" s="39">
        <v>16.100000000000001</v>
      </c>
      <c r="J43" s="39">
        <f>I43+H43+G43</f>
        <v>41.400000000000006</v>
      </c>
      <c r="K43" s="52"/>
    </row>
    <row r="44" spans="1:12" ht="14.25" customHeight="1">
      <c r="A44" s="50"/>
      <c r="B44" s="52"/>
      <c r="C44" s="52"/>
      <c r="D44" s="81"/>
      <c r="E44" s="52"/>
      <c r="F44" s="33" t="s">
        <v>17</v>
      </c>
      <c r="G44" s="39">
        <v>26.5</v>
      </c>
      <c r="H44" s="39">
        <v>31.8</v>
      </c>
      <c r="I44" s="39">
        <v>37.1</v>
      </c>
      <c r="J44" s="39">
        <f>I44+H44+G44</f>
        <v>95.4</v>
      </c>
      <c r="K44" s="52"/>
    </row>
    <row r="45" spans="1:12" ht="14.25" customHeight="1">
      <c r="A45" s="50"/>
      <c r="B45" s="52"/>
      <c r="C45" s="52"/>
      <c r="D45" s="81"/>
      <c r="E45" s="52"/>
      <c r="F45" s="33" t="s">
        <v>18</v>
      </c>
      <c r="G45" s="39">
        <v>7.5</v>
      </c>
      <c r="H45" s="39">
        <v>9</v>
      </c>
      <c r="I45" s="39">
        <v>10.5</v>
      </c>
      <c r="J45" s="39">
        <f>I45+H45+G45</f>
        <v>27</v>
      </c>
      <c r="K45" s="52"/>
    </row>
    <row r="46" spans="1:12" ht="29.25" customHeight="1">
      <c r="A46" s="51"/>
      <c r="B46" s="52"/>
      <c r="C46" s="53"/>
      <c r="D46" s="81"/>
      <c r="E46" s="52"/>
      <c r="F46" s="11" t="s">
        <v>5</v>
      </c>
      <c r="G46" s="38">
        <f>SUM(G42:G45)</f>
        <v>545.5</v>
      </c>
      <c r="H46" s="38">
        <f>SUM(H42:H45)</f>
        <v>654.59999999999991</v>
      </c>
      <c r="I46" s="38">
        <f>SUM(I42:I45)</f>
        <v>763.7</v>
      </c>
      <c r="J46" s="38">
        <f>SUM(J42:J45)</f>
        <v>1963.8000000000002</v>
      </c>
      <c r="K46" s="53"/>
    </row>
    <row r="47" spans="1:12" ht="52.5" customHeight="1">
      <c r="A47" s="49" t="s">
        <v>42</v>
      </c>
      <c r="B47" s="52"/>
      <c r="C47" s="46" t="s">
        <v>35</v>
      </c>
      <c r="D47" s="81"/>
      <c r="E47" s="52"/>
      <c r="F47" s="33" t="s">
        <v>75</v>
      </c>
      <c r="G47" s="39">
        <v>500</v>
      </c>
      <c r="H47" s="39">
        <v>600</v>
      </c>
      <c r="I47" s="39">
        <v>800</v>
      </c>
      <c r="J47" s="39">
        <f>I47+H47+G47</f>
        <v>1900</v>
      </c>
      <c r="K47" s="46" t="s">
        <v>47</v>
      </c>
    </row>
    <row r="48" spans="1:12" ht="19.5" customHeight="1">
      <c r="A48" s="50"/>
      <c r="B48" s="52"/>
      <c r="C48" s="52"/>
      <c r="D48" s="81"/>
      <c r="E48" s="52"/>
      <c r="F48" s="33" t="s">
        <v>16</v>
      </c>
      <c r="G48" s="39">
        <v>11.5</v>
      </c>
      <c r="H48" s="39">
        <v>13.8</v>
      </c>
      <c r="I48" s="39">
        <v>18.399999999999999</v>
      </c>
      <c r="J48" s="39">
        <f>I48+H48+G48</f>
        <v>43.7</v>
      </c>
      <c r="K48" s="52"/>
    </row>
    <row r="49" spans="1:12" ht="17.25" customHeight="1">
      <c r="A49" s="50"/>
      <c r="B49" s="52"/>
      <c r="C49" s="52"/>
      <c r="D49" s="81"/>
      <c r="E49" s="52"/>
      <c r="F49" s="33" t="s">
        <v>17</v>
      </c>
      <c r="G49" s="39">
        <v>26.5</v>
      </c>
      <c r="H49" s="39">
        <v>31.8</v>
      </c>
      <c r="I49" s="39">
        <v>42.4</v>
      </c>
      <c r="J49" s="39">
        <f>I49+H49+G49</f>
        <v>100.7</v>
      </c>
      <c r="K49" s="52"/>
    </row>
    <row r="50" spans="1:12" ht="18.75" customHeight="1">
      <c r="A50" s="50"/>
      <c r="B50" s="52"/>
      <c r="C50" s="52"/>
      <c r="D50" s="81"/>
      <c r="E50" s="52"/>
      <c r="F50" s="33" t="s">
        <v>18</v>
      </c>
      <c r="G50" s="39">
        <v>7.5</v>
      </c>
      <c r="H50" s="39">
        <v>9</v>
      </c>
      <c r="I50" s="39">
        <v>12</v>
      </c>
      <c r="J50" s="39">
        <f>I50+H50+G50</f>
        <v>28.5</v>
      </c>
      <c r="K50" s="52"/>
    </row>
    <row r="51" spans="1:12" ht="25.5" customHeight="1">
      <c r="A51" s="51"/>
      <c r="B51" s="53"/>
      <c r="C51" s="53"/>
      <c r="D51" s="82"/>
      <c r="E51" s="53"/>
      <c r="F51" s="11" t="s">
        <v>5</v>
      </c>
      <c r="G51" s="38">
        <f>SUM(G47:G50)</f>
        <v>545.5</v>
      </c>
      <c r="H51" s="38">
        <f>SUM(H47:H50)</f>
        <v>654.59999999999991</v>
      </c>
      <c r="I51" s="38">
        <f>SUM(I47:I50)</f>
        <v>872.8</v>
      </c>
      <c r="J51" s="38">
        <f>SUM(J47:J50)</f>
        <v>2072.9</v>
      </c>
      <c r="K51" s="53"/>
    </row>
    <row r="52" spans="1:12" ht="43.5" customHeight="1">
      <c r="A52" s="54">
        <v>8</v>
      </c>
      <c r="B52" s="46" t="s">
        <v>72</v>
      </c>
      <c r="C52" s="46" t="s">
        <v>44</v>
      </c>
      <c r="D52" s="80" t="s">
        <v>21</v>
      </c>
      <c r="E52" s="46" t="s">
        <v>34</v>
      </c>
      <c r="F52" s="30" t="s">
        <v>75</v>
      </c>
      <c r="G52" s="37">
        <v>3500</v>
      </c>
      <c r="H52" s="37">
        <v>4000</v>
      </c>
      <c r="I52" s="37">
        <v>4500</v>
      </c>
      <c r="J52" s="39">
        <f>I52+H52+G52</f>
        <v>12000</v>
      </c>
      <c r="K52" s="46" t="s">
        <v>27</v>
      </c>
      <c r="L52" s="2"/>
    </row>
    <row r="53" spans="1:12" ht="14.25" customHeight="1">
      <c r="A53" s="55"/>
      <c r="B53" s="92"/>
      <c r="C53" s="52"/>
      <c r="D53" s="81"/>
      <c r="E53" s="57"/>
      <c r="F53" s="25" t="s">
        <v>16</v>
      </c>
      <c r="G53" s="39">
        <v>135.33000000000001</v>
      </c>
      <c r="H53" s="39">
        <v>154.66</v>
      </c>
      <c r="I53" s="39">
        <v>173.99</v>
      </c>
      <c r="J53" s="39">
        <f>I53+H53+G53</f>
        <v>463.98</v>
      </c>
      <c r="K53" s="52"/>
    </row>
    <row r="54" spans="1:12" ht="14.25" customHeight="1">
      <c r="A54" s="55"/>
      <c r="B54" s="92"/>
      <c r="C54" s="52"/>
      <c r="D54" s="81"/>
      <c r="E54" s="57"/>
      <c r="F54" s="25" t="s">
        <v>17</v>
      </c>
      <c r="G54" s="39">
        <v>67.66</v>
      </c>
      <c r="H54" s="39">
        <v>77.319999999999993</v>
      </c>
      <c r="I54" s="39">
        <v>86.99</v>
      </c>
      <c r="J54" s="39">
        <f>I54+H54+G54</f>
        <v>231.97</v>
      </c>
      <c r="K54" s="52"/>
    </row>
    <row r="55" spans="1:12" ht="14.25" customHeight="1">
      <c r="A55" s="55"/>
      <c r="B55" s="92"/>
      <c r="C55" s="52"/>
      <c r="D55" s="81"/>
      <c r="E55" s="57"/>
      <c r="F55" s="25" t="s">
        <v>18</v>
      </c>
      <c r="G55" s="39">
        <v>174.83</v>
      </c>
      <c r="H55" s="39">
        <v>199.8</v>
      </c>
      <c r="I55" s="39">
        <v>224.78</v>
      </c>
      <c r="J55" s="39">
        <f>I55+H55+G55</f>
        <v>599.41000000000008</v>
      </c>
      <c r="K55" s="52"/>
    </row>
    <row r="56" spans="1:12" ht="26.25" customHeight="1">
      <c r="A56" s="56"/>
      <c r="B56" s="93"/>
      <c r="C56" s="53"/>
      <c r="D56" s="82"/>
      <c r="E56" s="58"/>
      <c r="F56" s="11" t="s">
        <v>5</v>
      </c>
      <c r="G56" s="38">
        <f>SUM(G52:G55)</f>
        <v>3877.8199999999997</v>
      </c>
      <c r="H56" s="38">
        <f>SUM(H52:H55)</f>
        <v>4431.78</v>
      </c>
      <c r="I56" s="38">
        <f>SUM(I52:I55)</f>
        <v>4985.7599999999993</v>
      </c>
      <c r="J56" s="38">
        <f>SUM(J52:J55)</f>
        <v>13295.359999999999</v>
      </c>
      <c r="K56" s="53"/>
    </row>
    <row r="57" spans="1:12" ht="83.25" customHeight="1">
      <c r="A57" s="41">
        <v>9</v>
      </c>
      <c r="B57" s="40" t="s">
        <v>73</v>
      </c>
      <c r="C57" s="40" t="s">
        <v>63</v>
      </c>
      <c r="D57" s="19" t="s">
        <v>21</v>
      </c>
      <c r="E57" s="5" t="s">
        <v>33</v>
      </c>
      <c r="F57" s="40" t="s">
        <v>4</v>
      </c>
      <c r="G57" s="39" t="s">
        <v>3</v>
      </c>
      <c r="H57" s="39" t="s">
        <v>3</v>
      </c>
      <c r="I57" s="39" t="s">
        <v>3</v>
      </c>
      <c r="J57" s="38" t="s">
        <v>3</v>
      </c>
      <c r="K57" s="40" t="s">
        <v>77</v>
      </c>
    </row>
    <row r="58" spans="1:12" ht="83.25" customHeight="1">
      <c r="A58" s="62">
        <v>10</v>
      </c>
      <c r="B58" s="59" t="s">
        <v>86</v>
      </c>
      <c r="C58" s="59" t="s">
        <v>82</v>
      </c>
      <c r="D58" s="65">
        <v>2022</v>
      </c>
      <c r="E58" s="59" t="s">
        <v>83</v>
      </c>
      <c r="F58" s="42" t="s">
        <v>84</v>
      </c>
      <c r="G58" s="43">
        <v>21000</v>
      </c>
      <c r="H58" s="43" t="s">
        <v>3</v>
      </c>
      <c r="I58" s="43" t="s">
        <v>3</v>
      </c>
      <c r="J58" s="44">
        <v>21000</v>
      </c>
      <c r="K58" s="59" t="s">
        <v>85</v>
      </c>
    </row>
    <row r="59" spans="1:12" ht="188.25" customHeight="1">
      <c r="A59" s="63"/>
      <c r="B59" s="61"/>
      <c r="C59" s="61"/>
      <c r="D59" s="66"/>
      <c r="E59" s="61"/>
      <c r="F59" s="42" t="s">
        <v>75</v>
      </c>
      <c r="G59" s="43">
        <v>21000</v>
      </c>
      <c r="H59" s="43" t="s">
        <v>3</v>
      </c>
      <c r="I59" s="43" t="s">
        <v>3</v>
      </c>
      <c r="J59" s="44">
        <v>21000</v>
      </c>
      <c r="K59" s="60"/>
      <c r="L59" s="2"/>
    </row>
    <row r="60" spans="1:12" ht="34.5" customHeight="1">
      <c r="A60" s="64"/>
      <c r="B60" s="60"/>
      <c r="C60" s="60"/>
      <c r="D60" s="67"/>
      <c r="E60" s="60"/>
      <c r="F60" s="45" t="s">
        <v>5</v>
      </c>
      <c r="G60" s="44">
        <v>42000</v>
      </c>
      <c r="H60" s="44"/>
      <c r="I60" s="44"/>
      <c r="J60" s="44">
        <v>42000</v>
      </c>
      <c r="K60" s="42"/>
      <c r="L60" s="2"/>
    </row>
    <row r="61" spans="1:12" ht="33.75" customHeight="1">
      <c r="A61" s="22"/>
      <c r="B61" s="86" t="s">
        <v>48</v>
      </c>
      <c r="C61" s="86"/>
      <c r="D61" s="20"/>
      <c r="E61" s="4"/>
      <c r="F61" s="25"/>
      <c r="G61" s="38">
        <f>G62+G64+G65</f>
        <v>63761.02</v>
      </c>
      <c r="H61" s="38">
        <f>H62+H64+H65</f>
        <v>24106.03</v>
      </c>
      <c r="I61" s="38">
        <f>I62+I64+I65</f>
        <v>26932.91</v>
      </c>
      <c r="J61" s="38">
        <f>J62+J63+J64+J65</f>
        <v>114799.96</v>
      </c>
      <c r="K61" s="23"/>
      <c r="L61" s="2"/>
    </row>
    <row r="62" spans="1:12" ht="18.75" customHeight="1">
      <c r="A62" s="22"/>
      <c r="B62" s="87" t="s">
        <v>49</v>
      </c>
      <c r="C62" s="87"/>
      <c r="D62" s="20"/>
      <c r="E62" s="4"/>
      <c r="F62" s="21"/>
      <c r="G62" s="39">
        <v>21000</v>
      </c>
      <c r="H62" s="39"/>
      <c r="I62" s="39"/>
      <c r="J62" s="38">
        <f>SUM(G62:I62)</f>
        <v>21000</v>
      </c>
      <c r="K62" s="23"/>
      <c r="L62" s="2"/>
    </row>
    <row r="63" spans="1:12" ht="18.75" customHeight="1">
      <c r="A63" s="22"/>
      <c r="B63" s="87" t="s">
        <v>50</v>
      </c>
      <c r="C63" s="87"/>
      <c r="D63" s="20"/>
      <c r="E63" s="4"/>
      <c r="F63" s="21"/>
      <c r="G63" s="39"/>
      <c r="H63" s="39"/>
      <c r="I63" s="39"/>
      <c r="J63" s="39"/>
      <c r="K63" s="23"/>
      <c r="L63" s="2"/>
    </row>
    <row r="64" spans="1:12" ht="19.5" customHeight="1">
      <c r="A64" s="22"/>
      <c r="B64" s="87" t="s">
        <v>56</v>
      </c>
      <c r="C64" s="87"/>
      <c r="D64" s="20"/>
      <c r="E64" s="4"/>
      <c r="F64" s="21"/>
      <c r="G64" s="39">
        <v>41000</v>
      </c>
      <c r="H64" s="39">
        <f t="shared" ref="H64:I64" si="1">H17+H52+H13+H14+H15+H16</f>
        <v>22150</v>
      </c>
      <c r="I64" s="39">
        <f t="shared" si="1"/>
        <v>24750</v>
      </c>
      <c r="J64" s="38">
        <f>G64+H64+I64</f>
        <v>87900</v>
      </c>
      <c r="K64" s="23"/>
      <c r="L64" s="2"/>
    </row>
    <row r="65" spans="1:12" ht="19.5" customHeight="1">
      <c r="A65" s="22"/>
      <c r="B65" s="87" t="s">
        <v>51</v>
      </c>
      <c r="C65" s="87"/>
      <c r="D65" s="20"/>
      <c r="E65" s="4"/>
      <c r="F65" s="21"/>
      <c r="G65" s="39">
        <f>G66+G67+G68</f>
        <v>1761.02</v>
      </c>
      <c r="H65" s="39">
        <f>H66+H67+H68</f>
        <v>1956.03</v>
      </c>
      <c r="I65" s="39">
        <f>I66+I67+I68</f>
        <v>2182.91</v>
      </c>
      <c r="J65" s="38">
        <f>J66+J67+J68</f>
        <v>5899.96</v>
      </c>
      <c r="K65" s="23"/>
      <c r="L65" s="2"/>
    </row>
    <row r="66" spans="1:12" ht="18" customHeight="1">
      <c r="A66" s="22"/>
      <c r="B66" s="87" t="s">
        <v>53</v>
      </c>
      <c r="C66" s="87"/>
      <c r="D66" s="20"/>
      <c r="E66" s="4"/>
      <c r="F66" s="21"/>
      <c r="G66" s="39">
        <f>G18+G53</f>
        <v>484.93000000000006</v>
      </c>
      <c r="H66" s="39">
        <f t="shared" ref="G66:J67" si="2">H18+H53</f>
        <v>539.91</v>
      </c>
      <c r="I66" s="39">
        <f t="shared" si="2"/>
        <v>602.94000000000005</v>
      </c>
      <c r="J66" s="38">
        <f t="shared" si="2"/>
        <v>1627.7800000000002</v>
      </c>
      <c r="K66" s="23"/>
      <c r="L66" s="2"/>
    </row>
    <row r="67" spans="1:12" ht="18" customHeight="1">
      <c r="A67" s="22"/>
      <c r="B67" s="87" t="s">
        <v>52</v>
      </c>
      <c r="C67" s="87"/>
      <c r="D67" s="20"/>
      <c r="E67" s="4"/>
      <c r="F67" s="21"/>
      <c r="G67" s="39">
        <f t="shared" si="2"/>
        <v>873.26</v>
      </c>
      <c r="H67" s="39">
        <f t="shared" si="2"/>
        <v>965.06999999999994</v>
      </c>
      <c r="I67" s="39">
        <f t="shared" si="2"/>
        <v>1075.44</v>
      </c>
      <c r="J67" s="38">
        <f t="shared" si="2"/>
        <v>2913.77</v>
      </c>
      <c r="K67" s="23"/>
      <c r="L67" s="2"/>
    </row>
    <row r="68" spans="1:12" ht="18" customHeight="1">
      <c r="A68" s="22"/>
      <c r="B68" s="87" t="s">
        <v>54</v>
      </c>
      <c r="C68" s="87"/>
      <c r="D68" s="20"/>
      <c r="E68" s="4"/>
      <c r="F68" s="21"/>
      <c r="G68" s="39">
        <f>G20+G55</f>
        <v>402.83000000000004</v>
      </c>
      <c r="H68" s="39">
        <f>H20+H55</f>
        <v>451.05</v>
      </c>
      <c r="I68" s="39">
        <f>I55+I20</f>
        <v>504.53</v>
      </c>
      <c r="J68" s="38">
        <f>J55+J20</f>
        <v>1358.41</v>
      </c>
      <c r="K68" s="23"/>
      <c r="L68" s="2"/>
    </row>
    <row r="69" spans="1:12" ht="23.25" customHeight="1">
      <c r="A69" s="3"/>
      <c r="B69" s="3"/>
      <c r="C69" s="88"/>
      <c r="D69" s="89"/>
      <c r="E69" s="89"/>
      <c r="F69" s="89"/>
      <c r="G69" s="89"/>
      <c r="H69" s="89"/>
      <c r="I69" s="89"/>
      <c r="J69" s="89"/>
      <c r="K69" s="89"/>
    </row>
    <row r="70" spans="1:12" ht="72.75" customHeight="1">
      <c r="A70" s="90" t="s">
        <v>88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</row>
    <row r="71" spans="1:12" ht="79.5" customHeight="1">
      <c r="B71" s="85" t="s">
        <v>87</v>
      </c>
      <c r="C71" s="85"/>
      <c r="D71" s="85"/>
      <c r="E71" s="85"/>
      <c r="F71" s="85"/>
      <c r="G71" s="85"/>
      <c r="H71" s="85"/>
      <c r="I71" s="85"/>
      <c r="J71" s="85"/>
      <c r="K71" s="85"/>
    </row>
    <row r="72" spans="1:12">
      <c r="C72" s="1"/>
    </row>
  </sheetData>
  <mergeCells count="62">
    <mergeCell ref="I2:K2"/>
    <mergeCell ref="D52:D56"/>
    <mergeCell ref="B52:B56"/>
    <mergeCell ref="K22:K26"/>
    <mergeCell ref="K27:K31"/>
    <mergeCell ref="K17:K21"/>
    <mergeCell ref="A3:K3"/>
    <mergeCell ref="A10:K10"/>
    <mergeCell ref="J6:J7"/>
    <mergeCell ref="G5:J5"/>
    <mergeCell ref="G6:G7"/>
    <mergeCell ref="H6:H7"/>
    <mergeCell ref="I6:I7"/>
    <mergeCell ref="B5:B8"/>
    <mergeCell ref="C5:C8"/>
    <mergeCell ref="K5:K8"/>
    <mergeCell ref="B71:K71"/>
    <mergeCell ref="B61:C61"/>
    <mergeCell ref="B62:C62"/>
    <mergeCell ref="B63:C63"/>
    <mergeCell ref="B64:C64"/>
    <mergeCell ref="B65:C65"/>
    <mergeCell ref="B66:C66"/>
    <mergeCell ref="B67:C67"/>
    <mergeCell ref="B68:C68"/>
    <mergeCell ref="C69:K69"/>
    <mergeCell ref="A70:K70"/>
    <mergeCell ref="C17:C21"/>
    <mergeCell ref="B17:B51"/>
    <mergeCell ref="A22:A26"/>
    <mergeCell ref="C22:C26"/>
    <mergeCell ref="F5:F8"/>
    <mergeCell ref="E17:E51"/>
    <mergeCell ref="E5:E8"/>
    <mergeCell ref="D5:D8"/>
    <mergeCell ref="D17:D51"/>
    <mergeCell ref="A5:A8"/>
    <mergeCell ref="A37:A41"/>
    <mergeCell ref="A27:A31"/>
    <mergeCell ref="C27:C31"/>
    <mergeCell ref="A17:A21"/>
    <mergeCell ref="A52:A56"/>
    <mergeCell ref="C52:C56"/>
    <mergeCell ref="E52:E56"/>
    <mergeCell ref="K52:K56"/>
    <mergeCell ref="K58:K59"/>
    <mergeCell ref="B58:B60"/>
    <mergeCell ref="A58:A60"/>
    <mergeCell ref="C58:C60"/>
    <mergeCell ref="D58:D60"/>
    <mergeCell ref="E58:E60"/>
    <mergeCell ref="K47:K51"/>
    <mergeCell ref="A47:A51"/>
    <mergeCell ref="C47:C51"/>
    <mergeCell ref="A42:A46"/>
    <mergeCell ref="C42:C46"/>
    <mergeCell ref="K42:K46"/>
    <mergeCell ref="K37:K41"/>
    <mergeCell ref="A32:A36"/>
    <mergeCell ref="C32:C36"/>
    <mergeCell ref="K32:K36"/>
    <mergeCell ref="C37:C41"/>
  </mergeCells>
  <pageMargins left="0.78740157480314965" right="0.39370078740157483" top="1.1811023622047245" bottom="0.39370078740157483" header="0.19685039370078741" footer="0.19685039370078741"/>
  <pageSetup paperSize="9" scale="61" fitToWidth="0" orientation="landscape" r:id="rId1"/>
  <headerFooter differentFirst="1">
    <oddHeader>&amp;C&amp;P&amp;R&amp;"Times New Roman,обычный"Продовження додатка 1</oddHeader>
    <evenHeader>&amp;C&amp;"Times New Roman,обычный"2</evenHeader>
  </headerFooter>
  <rowBreaks count="1" manualBreakCount="1">
    <brk id="14" max="16383" man="1"/>
  </rowBreaks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2021-12-02T12:51:08Z</cp:lastPrinted>
  <dcterms:created xsi:type="dcterms:W3CDTF">2017-03-12T14:56:39Z</dcterms:created>
  <dcterms:modified xsi:type="dcterms:W3CDTF">2021-12-22T14:55:59Z</dcterms:modified>
</cp:coreProperties>
</file>