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DOC\ЗАГАЛЬНІ ДОКУМЕНТІ\ЭЛЕКТРОННЫЙ ДОКУМЕНТООБОРОТ (отдел экономики)\(02-6) Рішення міської ради (копії)\2021\Грудень\Програма 2022\програма\"/>
    </mc:Choice>
  </mc:AlternateContent>
  <bookViews>
    <workbookView xWindow="0" yWindow="0" windowWidth="20490" windowHeight="6555"/>
  </bookViews>
  <sheets>
    <sheet name="заходи" sheetId="23" r:id="rId1"/>
  </sheets>
  <definedNames>
    <definedName name="_xlnm.Print_Area" localSheetId="0">заходи!$A$1:$M$681</definedName>
  </definedNames>
  <calcPr calcId="152511"/>
</workbook>
</file>

<file path=xl/calcChain.xml><?xml version="1.0" encoding="utf-8"?>
<calcChain xmlns="http://schemas.openxmlformats.org/spreadsheetml/2006/main">
  <c r="K298" i="23" l="1"/>
  <c r="I298" i="23"/>
  <c r="G298" i="23"/>
  <c r="F298" i="23"/>
  <c r="F591" i="23" l="1"/>
  <c r="F161" i="23"/>
  <c r="F537" i="23" l="1"/>
  <c r="K538" i="23" l="1"/>
  <c r="I538" i="23"/>
  <c r="H538" i="23"/>
  <c r="G538" i="23"/>
  <c r="I673" i="23" l="1"/>
  <c r="F414" i="23" l="1"/>
  <c r="G612" i="23" l="1"/>
  <c r="K458" i="23"/>
  <c r="J46" i="23"/>
  <c r="I46" i="23"/>
  <c r="F45" i="23"/>
  <c r="F44" i="23"/>
  <c r="B407" i="23" l="1"/>
  <c r="B408" i="23" s="1"/>
  <c r="B409" i="23" s="1"/>
  <c r="B410" i="23" s="1"/>
  <c r="B411" i="23" s="1"/>
  <c r="B412" i="23" s="1"/>
  <c r="B413" i="23" s="1"/>
  <c r="B414" i="23" s="1"/>
  <c r="B415" i="23" s="1"/>
  <c r="B416" i="23" s="1"/>
  <c r="B417" i="23" s="1"/>
  <c r="B418" i="23" s="1"/>
  <c r="B419" i="23" s="1"/>
  <c r="K612" i="23"/>
  <c r="J612" i="23"/>
  <c r="I612" i="23"/>
  <c r="F602" i="23"/>
  <c r="F572" i="23" l="1"/>
  <c r="F550" i="23" l="1"/>
  <c r="F559" i="23" l="1"/>
  <c r="B25" i="23" l="1"/>
  <c r="B26" i="23" s="1"/>
  <c r="B27" i="23" s="1"/>
  <c r="B28" i="23" s="1"/>
  <c r="B29" i="23" s="1"/>
  <c r="B30" i="23" s="1"/>
  <c r="B31" i="23" s="1"/>
  <c r="B32" i="23" s="1"/>
  <c r="B33" i="23" s="1"/>
  <c r="B34" i="23" s="1"/>
  <c r="B35" i="23" l="1"/>
  <c r="B36" i="23" s="1"/>
  <c r="B37" i="23" s="1"/>
  <c r="B38" i="23" s="1"/>
  <c r="B39" i="23" s="1"/>
  <c r="B40" i="23" s="1"/>
  <c r="B41" i="23" s="1"/>
  <c r="B42" i="23" s="1"/>
  <c r="K430" i="23"/>
  <c r="I430" i="23"/>
  <c r="F429" i="23"/>
  <c r="F428" i="23"/>
  <c r="F427" i="23"/>
  <c r="F425" i="23"/>
  <c r="F424" i="23"/>
  <c r="F43" i="23" l="1"/>
  <c r="F426" i="23"/>
  <c r="F252" i="23" l="1"/>
  <c r="F422" i="23"/>
  <c r="F423" i="23"/>
  <c r="F421" i="23"/>
  <c r="F420" i="23"/>
  <c r="F430" i="23" l="1"/>
  <c r="F312" i="23"/>
  <c r="F311" i="23"/>
  <c r="F310" i="23"/>
  <c r="F309" i="23"/>
  <c r="F308" i="23"/>
  <c r="F307" i="23"/>
  <c r="K313" i="23"/>
  <c r="I313" i="23"/>
  <c r="H313" i="23"/>
  <c r="B301" i="23"/>
  <c r="B302" i="23" s="1"/>
  <c r="B303" i="23" s="1"/>
  <c r="B304" i="23" s="1"/>
  <c r="B305" i="23" s="1"/>
  <c r="B306" i="23" s="1"/>
  <c r="B307" i="23" s="1"/>
  <c r="B308" i="23" s="1"/>
  <c r="B309" i="23" s="1"/>
  <c r="B310" i="23" s="1"/>
  <c r="B280" i="23" l="1"/>
  <c r="I404" i="23"/>
  <c r="K404" i="23"/>
  <c r="F403" i="23"/>
  <c r="B327" i="23"/>
  <c r="B328" i="23" s="1"/>
  <c r="B329" i="23" s="1"/>
  <c r="B330" i="23" s="1"/>
  <c r="B331" i="23" s="1"/>
  <c r="B332" i="23" s="1"/>
  <c r="B333" i="23" s="1"/>
  <c r="B334" i="23" s="1"/>
  <c r="B335" i="23" s="1"/>
  <c r="B336" i="23" s="1"/>
  <c r="B337" i="23" s="1"/>
  <c r="B338" i="23" s="1"/>
  <c r="B339" i="23" s="1"/>
  <c r="B340" i="23" s="1"/>
  <c r="B341" i="23" s="1"/>
  <c r="B342" i="23" s="1"/>
  <c r="B343" i="23" s="1"/>
  <c r="B344" i="23" s="1"/>
  <c r="B345" i="23" s="1"/>
  <c r="B346" i="23" s="1"/>
  <c r="B347" i="23" s="1"/>
  <c r="B348" i="23" s="1"/>
  <c r="B349" i="23" s="1"/>
  <c r="B350" i="23" s="1"/>
  <c r="B351" i="23" s="1"/>
  <c r="B352" i="23" s="1"/>
  <c r="B353" i="23" s="1"/>
  <c r="B354" i="23" s="1"/>
  <c r="B355" i="23" s="1"/>
  <c r="B356" i="23" s="1"/>
  <c r="B357" i="23" s="1"/>
  <c r="B358" i="23" s="1"/>
  <c r="B359" i="23" s="1"/>
  <c r="B360" i="23" s="1"/>
  <c r="B361" i="23" s="1"/>
  <c r="B362" i="23" s="1"/>
  <c r="B363" i="23" s="1"/>
  <c r="B364" i="23" s="1"/>
  <c r="B365" i="23" s="1"/>
  <c r="B366" i="23" s="1"/>
  <c r="B367" i="23" s="1"/>
  <c r="B368" i="23" s="1"/>
  <c r="B369" i="23" s="1"/>
  <c r="B370" i="23" s="1"/>
  <c r="B371" i="23" s="1"/>
  <c r="B372" i="23" s="1"/>
  <c r="B373" i="23" s="1"/>
  <c r="B374" i="23" s="1"/>
  <c r="B375" i="23" s="1"/>
  <c r="B376" i="23" s="1"/>
  <c r="B377" i="23" s="1"/>
  <c r="B378" i="23" s="1"/>
  <c r="B379" i="23" s="1"/>
  <c r="B380" i="23" s="1"/>
  <c r="B381" i="23" s="1"/>
  <c r="B382" i="23" s="1"/>
  <c r="B383" i="23" s="1"/>
  <c r="B384" i="23" s="1"/>
  <c r="B385" i="23" s="1"/>
  <c r="B386" i="23" s="1"/>
  <c r="B387" i="23" s="1"/>
  <c r="B388" i="23" s="1"/>
  <c r="B389" i="23" s="1"/>
  <c r="B390" i="23" s="1"/>
  <c r="B391" i="23" s="1"/>
  <c r="F484" i="23" l="1"/>
  <c r="N484" i="23" s="1"/>
  <c r="I625" i="23"/>
  <c r="H625" i="23"/>
  <c r="F624" i="23"/>
  <c r="F623" i="23"/>
  <c r="B493" i="23"/>
  <c r="B494" i="23" s="1"/>
  <c r="B495" i="23" s="1"/>
  <c r="B496" i="23" s="1"/>
  <c r="B497" i="23" s="1"/>
  <c r="B498" i="23" s="1"/>
  <c r="B499" i="23" s="1"/>
  <c r="B500" i="23" s="1"/>
  <c r="B501" i="23" s="1"/>
  <c r="B503" i="23" s="1"/>
  <c r="B504" i="23" s="1"/>
  <c r="B505" i="23" s="1"/>
  <c r="B506" i="23" s="1"/>
  <c r="B507" i="23" s="1"/>
  <c r="B508" i="23" s="1"/>
  <c r="B509" i="23" s="1"/>
  <c r="B510" i="23" s="1"/>
  <c r="B511" i="23" s="1"/>
  <c r="B512" i="23" s="1"/>
  <c r="B513" i="23" s="1"/>
  <c r="B514" i="23" s="1"/>
  <c r="B515" i="23" s="1"/>
  <c r="B516" i="23" s="1"/>
  <c r="B517" i="23" s="1"/>
  <c r="B518" i="23" s="1"/>
  <c r="B519" i="23" s="1"/>
  <c r="B520" i="23" s="1"/>
  <c r="B521" i="23" s="1"/>
  <c r="B522" i="23" s="1"/>
  <c r="B523" i="23" s="1"/>
  <c r="B524" i="23" s="1"/>
  <c r="B525" i="23" s="1"/>
  <c r="B526" i="23" s="1"/>
  <c r="B527" i="23" s="1"/>
  <c r="B528" i="23" s="1"/>
  <c r="B529" i="23" s="1"/>
  <c r="B530" i="23" s="1"/>
  <c r="B531" i="23" s="1"/>
  <c r="B532" i="23" s="1"/>
  <c r="B533" i="23" s="1"/>
  <c r="B534" i="23" s="1"/>
  <c r="B535" i="23" s="1"/>
  <c r="B536" i="23" s="1"/>
  <c r="F536" i="23"/>
  <c r="N536" i="23" s="1"/>
  <c r="F535" i="23"/>
  <c r="N535" i="23" s="1"/>
  <c r="F534" i="23"/>
  <c r="N534" i="23" s="1"/>
  <c r="F533" i="23"/>
  <c r="N533" i="23" s="1"/>
  <c r="F532" i="23"/>
  <c r="N532" i="23" s="1"/>
  <c r="F531" i="23"/>
  <c r="N531" i="23" s="1"/>
  <c r="F530" i="23"/>
  <c r="N530" i="23" s="1"/>
  <c r="F529" i="23"/>
  <c r="N529" i="23" s="1"/>
  <c r="F528" i="23"/>
  <c r="N528" i="23" s="1"/>
  <c r="F527" i="23"/>
  <c r="N527" i="23" s="1"/>
  <c r="F526" i="23"/>
  <c r="N526" i="23" s="1"/>
  <c r="F525" i="23"/>
  <c r="N525" i="23" s="1"/>
  <c r="F524" i="23"/>
  <c r="N524" i="23" s="1"/>
  <c r="F523" i="23"/>
  <c r="N523" i="23" s="1"/>
  <c r="F522" i="23"/>
  <c r="N522" i="23" s="1"/>
  <c r="F521" i="23"/>
  <c r="N521" i="23" s="1"/>
  <c r="F520" i="23"/>
  <c r="N520" i="23" s="1"/>
  <c r="F519" i="23"/>
  <c r="N519" i="23" s="1"/>
  <c r="F518" i="23"/>
  <c r="N518" i="23" s="1"/>
  <c r="F517" i="23"/>
  <c r="N517" i="23" s="1"/>
  <c r="F516" i="23"/>
  <c r="N516" i="23" s="1"/>
  <c r="F515" i="23"/>
  <c r="N515" i="23" s="1"/>
  <c r="F514" i="23"/>
  <c r="N514" i="23" s="1"/>
  <c r="F513" i="23"/>
  <c r="N513" i="23" s="1"/>
  <c r="F512" i="23"/>
  <c r="N512" i="23" s="1"/>
  <c r="F511" i="23"/>
  <c r="N511" i="23" s="1"/>
  <c r="F510" i="23"/>
  <c r="N510" i="23" s="1"/>
  <c r="F509" i="23"/>
  <c r="N509" i="23" s="1"/>
  <c r="F508" i="23"/>
  <c r="N508" i="23" s="1"/>
  <c r="F507" i="23"/>
  <c r="N507" i="23" s="1"/>
  <c r="F506" i="23"/>
  <c r="N506" i="23" s="1"/>
  <c r="F505" i="23"/>
  <c r="N505" i="23" s="1"/>
  <c r="F504" i="23"/>
  <c r="N504" i="23" s="1"/>
  <c r="F503" i="23"/>
  <c r="N503" i="23" s="1"/>
  <c r="F502" i="23"/>
  <c r="N502" i="23" s="1"/>
  <c r="F501" i="23"/>
  <c r="N501" i="23" s="1"/>
  <c r="F500" i="23"/>
  <c r="N500" i="23" s="1"/>
  <c r="F499" i="23"/>
  <c r="N499" i="23" s="1"/>
  <c r="F498" i="23"/>
  <c r="N498" i="23" s="1"/>
  <c r="F497" i="23"/>
  <c r="N497" i="23" s="1"/>
  <c r="F496" i="23"/>
  <c r="N496" i="23" s="1"/>
  <c r="F495" i="23"/>
  <c r="N495" i="23" s="1"/>
  <c r="F494" i="23"/>
  <c r="N494" i="23" s="1"/>
  <c r="F493" i="23"/>
  <c r="N493" i="23" s="1"/>
  <c r="F492" i="23"/>
  <c r="N492" i="23" s="1"/>
  <c r="F491" i="23"/>
  <c r="N491" i="23" s="1"/>
  <c r="F490" i="23"/>
  <c r="N490" i="23" s="1"/>
  <c r="F489" i="23"/>
  <c r="N489" i="23" s="1"/>
  <c r="F488" i="23"/>
  <c r="N488" i="23" s="1"/>
  <c r="F487" i="23"/>
  <c r="N487" i="23" s="1"/>
  <c r="F486" i="23"/>
  <c r="N486" i="23" s="1"/>
  <c r="F485" i="23"/>
  <c r="N485" i="23" s="1"/>
  <c r="F483" i="23"/>
  <c r="N483" i="23" s="1"/>
  <c r="F482" i="23"/>
  <c r="N482" i="23" s="1"/>
  <c r="F481" i="23"/>
  <c r="N481" i="23" s="1"/>
  <c r="F480" i="23"/>
  <c r="N480" i="23" s="1"/>
  <c r="F479" i="23"/>
  <c r="N479" i="23" s="1"/>
  <c r="F478" i="23"/>
  <c r="N478" i="23" s="1"/>
  <c r="F477" i="23"/>
  <c r="N477" i="23" s="1"/>
  <c r="F476" i="23"/>
  <c r="N476" i="23" s="1"/>
  <c r="F475" i="23"/>
  <c r="N475" i="23" s="1"/>
  <c r="F474" i="23"/>
  <c r="N474" i="23" s="1"/>
  <c r="F473" i="23"/>
  <c r="N473" i="23" s="1"/>
  <c r="F472" i="23"/>
  <c r="N472" i="23" s="1"/>
  <c r="F471" i="23"/>
  <c r="N471" i="23" s="1"/>
  <c r="F470" i="23"/>
  <c r="N470" i="23" s="1"/>
  <c r="F469" i="23"/>
  <c r="I60" i="23"/>
  <c r="N469" i="23" l="1"/>
  <c r="F538" i="23"/>
  <c r="K22" i="23"/>
  <c r="J22" i="23"/>
  <c r="F22" i="23"/>
  <c r="F673" i="23" l="1"/>
  <c r="F670" i="23"/>
  <c r="B647" i="23"/>
  <c r="B635" i="23"/>
  <c r="B636" i="23" s="1"/>
  <c r="B637" i="23" s="1"/>
  <c r="B638" i="23" s="1"/>
  <c r="B639" i="23" s="1"/>
  <c r="B640" i="23" s="1"/>
  <c r="B648" i="23" l="1"/>
  <c r="B649" i="23" s="1"/>
  <c r="B650" i="23" s="1"/>
  <c r="B651" i="23" s="1"/>
  <c r="B652" i="23" s="1"/>
  <c r="B653" i="23" s="1"/>
  <c r="B654" i="23" s="1"/>
  <c r="B655" i="23" s="1"/>
  <c r="B656" i="23" s="1"/>
  <c r="B657" i="23" s="1"/>
  <c r="B658" i="23" s="1"/>
  <c r="B659" i="23" s="1"/>
  <c r="K172" i="23"/>
  <c r="F170" i="23"/>
  <c r="F169" i="23"/>
  <c r="F172" i="23" l="1"/>
  <c r="F93" i="23"/>
  <c r="H254" i="23" l="1"/>
  <c r="F251" i="23"/>
  <c r="F203" i="23" l="1"/>
  <c r="K84" i="23" l="1"/>
  <c r="B281" i="23"/>
  <c r="B282" i="23" s="1"/>
  <c r="B283" i="23" s="1"/>
  <c r="B284" i="23" s="1"/>
  <c r="B285" i="23" s="1"/>
  <c r="B286" i="23" s="1"/>
  <c r="B287" i="23" s="1"/>
  <c r="B288" i="23" s="1"/>
  <c r="B289" i="23" s="1"/>
  <c r="B290" i="23" s="1"/>
  <c r="B291" i="23" l="1"/>
  <c r="B292" i="23" s="1"/>
  <c r="B293" i="23" s="1"/>
  <c r="B294" i="23" s="1"/>
  <c r="B295" i="23" s="1"/>
  <c r="G205" i="23"/>
  <c r="K660" i="23"/>
  <c r="I254" i="23" l="1"/>
  <c r="F250" i="23"/>
  <c r="F249" i="23"/>
  <c r="F248" i="23"/>
  <c r="F247" i="23"/>
  <c r="F246" i="23"/>
  <c r="F245" i="23"/>
  <c r="B392" i="23" l="1"/>
  <c r="B393" i="23" s="1"/>
  <c r="B394" i="23" s="1"/>
  <c r="B395" i="23" s="1"/>
  <c r="B396" i="23" s="1"/>
  <c r="B397" i="23" s="1"/>
  <c r="B398" i="23" s="1"/>
  <c r="B399" i="23" s="1"/>
  <c r="B400" i="23" s="1"/>
  <c r="B401" i="23" s="1"/>
  <c r="B402" i="23" s="1"/>
  <c r="F390" i="23"/>
  <c r="F389" i="23"/>
  <c r="F388" i="23"/>
  <c r="F387" i="23"/>
  <c r="F386" i="23"/>
  <c r="F385" i="23"/>
  <c r="F402" i="23"/>
  <c r="F401" i="23"/>
  <c r="F400" i="23"/>
  <c r="F399" i="23"/>
  <c r="F398" i="23"/>
  <c r="F397" i="23"/>
  <c r="F396" i="23"/>
  <c r="F395" i="23"/>
  <c r="F394" i="23"/>
  <c r="F393" i="23"/>
  <c r="F392" i="23"/>
  <c r="F391" i="23"/>
  <c r="F384" i="23"/>
  <c r="F383" i="23"/>
  <c r="F382" i="23"/>
  <c r="F381" i="23"/>
  <c r="F380" i="23"/>
  <c r="F379" i="23"/>
  <c r="F378" i="23"/>
  <c r="F377" i="23"/>
  <c r="F376" i="23"/>
  <c r="F375" i="23"/>
  <c r="F374" i="23"/>
  <c r="F373" i="23"/>
  <c r="F372" i="23"/>
  <c r="F371" i="23"/>
  <c r="F370" i="23"/>
  <c r="F369" i="23"/>
  <c r="F368" i="23"/>
  <c r="F367" i="23"/>
  <c r="F366" i="23"/>
  <c r="F365" i="23"/>
  <c r="F364" i="23"/>
  <c r="F363" i="23"/>
  <c r="F362" i="23"/>
  <c r="F361" i="23"/>
  <c r="F360" i="23"/>
  <c r="F359" i="23"/>
  <c r="F358" i="23"/>
  <c r="F357" i="23"/>
  <c r="F356" i="23"/>
  <c r="F355" i="23"/>
  <c r="F354" i="23"/>
  <c r="F353" i="23"/>
  <c r="F352" i="23"/>
  <c r="F351" i="23"/>
  <c r="F350" i="23"/>
  <c r="F349" i="23"/>
  <c r="F348" i="23"/>
  <c r="F347" i="23"/>
  <c r="F346" i="23"/>
  <c r="F345" i="23"/>
  <c r="F344" i="23"/>
  <c r="F343" i="23"/>
  <c r="F342" i="23"/>
  <c r="F341" i="23"/>
  <c r="F340" i="23"/>
  <c r="F339" i="23"/>
  <c r="F338" i="23"/>
  <c r="F337" i="23"/>
  <c r="F336" i="23"/>
  <c r="F335" i="23"/>
  <c r="F334" i="23"/>
  <c r="F333" i="23"/>
  <c r="F332" i="23"/>
  <c r="F331" i="23"/>
  <c r="F330" i="23"/>
  <c r="F329" i="23"/>
  <c r="F328" i="23"/>
  <c r="F327" i="23"/>
  <c r="F326" i="23"/>
  <c r="F325" i="23"/>
  <c r="F324" i="23"/>
  <c r="F323" i="23"/>
  <c r="F322" i="23"/>
  <c r="F321" i="23"/>
  <c r="F320" i="23"/>
  <c r="F319" i="23"/>
  <c r="F318" i="23"/>
  <c r="F317" i="23"/>
  <c r="F316" i="23"/>
  <c r="F315" i="23"/>
  <c r="F404" i="23" l="1"/>
  <c r="F165" i="23"/>
  <c r="F164" i="23"/>
  <c r="F163" i="23"/>
  <c r="F162" i="23"/>
  <c r="F259" i="23" l="1"/>
  <c r="F261" i="23"/>
  <c r="F264" i="23"/>
  <c r="F265" i="23"/>
  <c r="F269" i="23"/>
  <c r="F271" i="23"/>
  <c r="F272" i="23"/>
  <c r="F274" i="23"/>
  <c r="F278" i="23"/>
  <c r="F279" i="23"/>
  <c r="F282" i="23"/>
  <c r="F283" i="23"/>
  <c r="F287" i="23"/>
  <c r="F289" i="23"/>
  <c r="F291" i="23"/>
  <c r="F293" i="23"/>
  <c r="F294" i="23"/>
  <c r="F295" i="23"/>
  <c r="F258" i="23"/>
  <c r="F257" i="23"/>
  <c r="F256" i="23"/>
  <c r="F84" i="23" l="1"/>
  <c r="F568" i="23" l="1"/>
  <c r="F567" i="23"/>
  <c r="F253" i="23" l="1"/>
  <c r="M249" i="23"/>
  <c r="M252" i="23" s="1"/>
  <c r="L247" i="23"/>
  <c r="L248" i="23" s="1"/>
  <c r="L249" i="23" s="1"/>
  <c r="L252" i="23" s="1"/>
  <c r="M250" i="23" l="1"/>
  <c r="M251" i="23"/>
  <c r="L250" i="23"/>
  <c r="L253" i="23" s="1"/>
  <c r="L251" i="23"/>
  <c r="F204" i="23"/>
  <c r="F202" i="23"/>
  <c r="F201" i="23"/>
  <c r="F200" i="23"/>
  <c r="F199" i="23"/>
  <c r="F198" i="23"/>
  <c r="F197" i="23"/>
  <c r="F196" i="23"/>
  <c r="F195" i="23"/>
  <c r="F194" i="23"/>
  <c r="F193" i="23"/>
  <c r="F192" i="23"/>
  <c r="F191" i="23"/>
  <c r="F190" i="23"/>
  <c r="F189" i="23"/>
  <c r="F188" i="23"/>
  <c r="F187" i="23"/>
  <c r="F186" i="23"/>
  <c r="F185" i="23"/>
  <c r="F184" i="23"/>
  <c r="F183" i="23"/>
  <c r="F182" i="23"/>
  <c r="F181" i="23"/>
  <c r="F180" i="23"/>
  <c r="F179" i="23"/>
  <c r="F178" i="23"/>
  <c r="F177" i="23"/>
  <c r="F176" i="23"/>
  <c r="F175" i="23"/>
  <c r="F174" i="23"/>
  <c r="B64" i="23" l="1"/>
  <c r="B65" i="23" s="1"/>
  <c r="B66" i="23" s="1"/>
  <c r="B67" i="23" s="1"/>
  <c r="B69" i="23" l="1"/>
  <c r="B70" i="23" s="1"/>
  <c r="B71" i="23" s="1"/>
  <c r="B72" i="23" s="1"/>
  <c r="F676" i="23"/>
  <c r="B93" i="23" l="1"/>
  <c r="B94" i="23" s="1"/>
  <c r="B95" i="23" s="1"/>
  <c r="B96" i="23" s="1"/>
  <c r="B97" i="23" s="1"/>
  <c r="B98" i="23" s="1"/>
  <c r="B99" i="23" s="1"/>
  <c r="B100" i="23" s="1"/>
  <c r="B101" i="23" s="1"/>
  <c r="F33" i="23" l="1"/>
  <c r="F303" i="23" l="1"/>
  <c r="F304" i="23"/>
  <c r="F305" i="23"/>
  <c r="F306" i="23"/>
  <c r="F302" i="23"/>
  <c r="G625" i="23" l="1"/>
  <c r="F622" i="23"/>
  <c r="F621" i="23"/>
  <c r="F620" i="23"/>
  <c r="F619" i="23"/>
  <c r="F618" i="23"/>
  <c r="F617" i="23"/>
  <c r="F616" i="23"/>
  <c r="F615" i="23"/>
  <c r="F614" i="23"/>
  <c r="B118" i="23"/>
  <c r="B119" i="23" s="1"/>
  <c r="B120" i="23" s="1"/>
  <c r="B121" i="23" s="1"/>
  <c r="B122" i="23" s="1"/>
  <c r="B123" i="23" s="1"/>
  <c r="B124" i="23" s="1"/>
  <c r="B125" i="23" s="1"/>
  <c r="B126" i="23" s="1"/>
  <c r="B127" i="23" s="1"/>
  <c r="B128" i="23" s="1"/>
  <c r="B129" i="23" s="1"/>
  <c r="N538" i="23" l="1"/>
  <c r="F60" i="23"/>
  <c r="F59" i="23"/>
  <c r="F58" i="23"/>
  <c r="F57" i="23"/>
  <c r="B541" i="23" l="1"/>
  <c r="B542" i="23" s="1"/>
  <c r="B543" i="23" s="1"/>
  <c r="B544" i="23" s="1"/>
  <c r="B545" i="23" s="1"/>
  <c r="B546" i="23" s="1"/>
  <c r="B547" i="23" s="1"/>
  <c r="B548" i="23" s="1"/>
  <c r="F611" i="23"/>
  <c r="F610" i="23"/>
  <c r="F609" i="23"/>
  <c r="F608" i="23"/>
  <c r="F607" i="23"/>
  <c r="F606" i="23"/>
  <c r="F605" i="23"/>
  <c r="F604" i="23"/>
  <c r="F603" i="23"/>
  <c r="F601" i="23"/>
  <c r="F600" i="23"/>
  <c r="F599" i="23"/>
  <c r="F598" i="23"/>
  <c r="F597" i="23"/>
  <c r="F596" i="23"/>
  <c r="F595" i="23"/>
  <c r="F594" i="23"/>
  <c r="F593" i="23"/>
  <c r="F592" i="23"/>
  <c r="F590" i="23"/>
  <c r="F589" i="23"/>
  <c r="F588" i="23"/>
  <c r="F587" i="23"/>
  <c r="F586" i="23"/>
  <c r="F585" i="23"/>
  <c r="F584" i="23"/>
  <c r="F583" i="23"/>
  <c r="F582" i="23"/>
  <c r="F581" i="23"/>
  <c r="F579" i="23"/>
  <c r="F578" i="23"/>
  <c r="F577" i="23"/>
  <c r="F576" i="23"/>
  <c r="F575" i="23"/>
  <c r="F574" i="23"/>
  <c r="F573" i="23"/>
  <c r="F571" i="23"/>
  <c r="F570" i="23"/>
  <c r="F569" i="23"/>
  <c r="F566" i="23"/>
  <c r="F565" i="23"/>
  <c r="F564" i="23"/>
  <c r="F563" i="23"/>
  <c r="F562" i="23"/>
  <c r="F561" i="23"/>
  <c r="F560" i="23"/>
  <c r="F558" i="23"/>
  <c r="F557" i="23"/>
  <c r="F556" i="23"/>
  <c r="F555" i="23"/>
  <c r="F554" i="23"/>
  <c r="F553" i="23"/>
  <c r="F549" i="23"/>
  <c r="F548" i="23"/>
  <c r="F547" i="23"/>
  <c r="F546" i="23"/>
  <c r="F545" i="23"/>
  <c r="F544" i="23"/>
  <c r="F543" i="23"/>
  <c r="F542" i="23"/>
  <c r="F541" i="23"/>
  <c r="F540" i="23"/>
  <c r="F612" i="23" l="1"/>
  <c r="B549" i="23"/>
  <c r="F41" i="23"/>
  <c r="F40" i="23"/>
  <c r="F39" i="23"/>
  <c r="F38" i="23"/>
  <c r="F37" i="23"/>
  <c r="F36" i="23"/>
  <c r="F35" i="23"/>
  <c r="F34" i="23"/>
  <c r="F32" i="23"/>
  <c r="F31" i="23"/>
  <c r="F30" i="23"/>
  <c r="F29" i="23"/>
  <c r="F28" i="23"/>
  <c r="F27" i="23"/>
  <c r="F26" i="23"/>
  <c r="F25" i="23"/>
  <c r="F24" i="23"/>
  <c r="F46" i="23" l="1"/>
  <c r="B550" i="23"/>
  <c r="K102" i="23"/>
  <c r="I102" i="23"/>
  <c r="F91" i="23"/>
  <c r="B551" i="23" l="1"/>
  <c r="B552" i="23" s="1"/>
  <c r="B553" i="23" s="1"/>
  <c r="B554" i="23" s="1"/>
  <c r="B555" i="23" s="1"/>
  <c r="B556" i="23" s="1"/>
  <c r="B557" i="23" s="1"/>
  <c r="B558" i="23" s="1"/>
  <c r="B559" i="23" s="1"/>
  <c r="B560" i="23" s="1"/>
  <c r="B561" i="23" s="1"/>
  <c r="B562" i="23" s="1"/>
  <c r="B563" i="23" s="1"/>
  <c r="B564" i="23" s="1"/>
  <c r="B565" i="23" s="1"/>
  <c r="B566" i="23" s="1"/>
  <c r="B567" i="23" s="1"/>
  <c r="B568" i="23" s="1"/>
  <c r="B569" i="23" s="1"/>
  <c r="B570" i="23" s="1"/>
  <c r="B571" i="23" s="1"/>
  <c r="B572" i="23" s="1"/>
  <c r="B573" i="23" s="1"/>
  <c r="B574" i="23" s="1"/>
  <c r="B575" i="23" s="1"/>
  <c r="B576" i="23" s="1"/>
  <c r="B577" i="23" s="1"/>
  <c r="B578" i="23" s="1"/>
  <c r="B579" i="23" s="1"/>
  <c r="B580" i="23" s="1"/>
  <c r="B584" i="23" s="1"/>
  <c r="B585" i="23" s="1"/>
  <c r="B586" i="23" s="1"/>
  <c r="B587" i="23" s="1"/>
  <c r="B588" i="23" s="1"/>
  <c r="B589" i="23" s="1"/>
  <c r="B590" i="23" s="1"/>
  <c r="F102" i="23"/>
  <c r="I458" i="23"/>
  <c r="B591" i="23" l="1"/>
  <c r="B592" i="23" s="1"/>
  <c r="B593" i="23" s="1"/>
  <c r="B594" i="23" s="1"/>
  <c r="B595" i="23" s="1"/>
  <c r="B596" i="23" s="1"/>
  <c r="B597" i="23" s="1"/>
  <c r="B598" i="23" s="1"/>
  <c r="B599" i="23" s="1"/>
  <c r="B600" i="23" s="1"/>
  <c r="B601" i="23" s="1"/>
  <c r="B602" i="23" s="1"/>
  <c r="B603" i="23" s="1"/>
  <c r="B604" i="23" s="1"/>
  <c r="B605" i="23" s="1"/>
  <c r="B606" i="23" s="1"/>
  <c r="B607" i="23" s="1"/>
  <c r="B608" i="23" s="1"/>
  <c r="B609" i="23" s="1"/>
  <c r="B610" i="23" s="1"/>
  <c r="B611" i="23" s="1"/>
  <c r="I467" i="23"/>
  <c r="G678" i="23" l="1"/>
  <c r="K243" i="23" l="1"/>
  <c r="I243" i="23"/>
  <c r="K73" i="23" l="1"/>
  <c r="J73" i="23"/>
  <c r="I73" i="23"/>
  <c r="F72" i="23"/>
  <c r="F70" i="23"/>
  <c r="F69" i="23"/>
  <c r="F71" i="23"/>
  <c r="F68" i="23"/>
  <c r="F458" i="23" l="1"/>
  <c r="J660" i="23" l="1"/>
  <c r="I660" i="23"/>
  <c r="F467" i="23" l="1"/>
  <c r="H678" i="23" l="1"/>
  <c r="I632" i="23" l="1"/>
  <c r="I205" i="23" l="1"/>
  <c r="K205" i="23"/>
  <c r="F55" i="23" l="1"/>
  <c r="K55" i="23"/>
  <c r="J55" i="23"/>
  <c r="I55" i="23"/>
  <c r="F61" i="23"/>
  <c r="I61" i="23"/>
  <c r="J139" i="23" l="1"/>
  <c r="F67" i="23" l="1"/>
  <c r="F66" i="23"/>
  <c r="F65" i="23"/>
  <c r="F64" i="23"/>
  <c r="F63" i="23"/>
  <c r="F660" i="23" l="1"/>
  <c r="I166" i="23" l="1"/>
  <c r="F166" i="23"/>
  <c r="F73" i="23" l="1"/>
  <c r="F632" i="23" l="1"/>
  <c r="F153" i="23"/>
  <c r="F154" i="23"/>
  <c r="K156" i="23"/>
  <c r="I156" i="23"/>
  <c r="F151" i="23"/>
  <c r="F149" i="23"/>
  <c r="F148" i="23"/>
  <c r="F147" i="23"/>
  <c r="F146" i="23"/>
  <c r="F145" i="23"/>
  <c r="K678" i="23" l="1"/>
  <c r="F156" i="23"/>
  <c r="J677" i="23"/>
  <c r="J678" i="23" s="1"/>
  <c r="I677" i="23" l="1"/>
  <c r="F677" i="23" s="1"/>
  <c r="F205" i="23" l="1"/>
  <c r="B615" i="23" l="1"/>
  <c r="B616" i="23" s="1"/>
  <c r="B617" i="23" s="1"/>
  <c r="B618" i="23" s="1"/>
  <c r="B619" i="23" s="1"/>
  <c r="B620" i="23" s="1"/>
  <c r="B621" i="23" s="1"/>
  <c r="F625" i="23"/>
  <c r="F133" i="23"/>
  <c r="F134" i="23"/>
  <c r="F135" i="23"/>
  <c r="F136" i="23"/>
  <c r="F137" i="23"/>
  <c r="I142" i="23"/>
  <c r="I678" i="23" s="1"/>
  <c r="F142" i="23" l="1"/>
  <c r="F678" i="23"/>
  <c r="F139" i="23"/>
  <c r="F243" i="23" l="1"/>
  <c r="F254" i="23"/>
  <c r="F301" i="23" l="1"/>
  <c r="F300" i="23"/>
  <c r="F313" i="23" l="1"/>
</calcChain>
</file>

<file path=xl/sharedStrings.xml><?xml version="1.0" encoding="utf-8"?>
<sst xmlns="http://schemas.openxmlformats.org/spreadsheetml/2006/main" count="2663" uniqueCount="1379">
  <si>
    <t>№
з/п</t>
  </si>
  <si>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</si>
  <si>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</si>
  <si>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</si>
  <si>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</si>
  <si>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</si>
  <si>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</si>
  <si>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</si>
  <si>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Держав-
ного
бюджету</t>
  </si>
  <si>
    <t>місцевих бюджетів</t>
  </si>
  <si>
    <t>підпри-
ємств</t>
  </si>
  <si>
    <t>інших 
джерел</t>
  </si>
  <si>
    <t>значення показника</t>
  </si>
  <si>
    <t>обласного
бюджету</t>
  </si>
  <si>
    <t>1.</t>
  </si>
  <si>
    <t>Управління економічного розвитку Бахмутської міської ради, розробники регуляторних актів</t>
  </si>
  <si>
    <t>2.</t>
  </si>
  <si>
    <t>Управління економічного розвитку Бахмутської міської ради</t>
  </si>
  <si>
    <t>Протягом року</t>
  </si>
  <si>
    <t>Бахмутська міська рада</t>
  </si>
  <si>
    <t>Кількість осіб</t>
  </si>
  <si>
    <t>Управління молодіжної політики та у справах дітей Бахмутської міської ради</t>
  </si>
  <si>
    <t>Розвиток сфери торгівлі та надання побутових послуг населенню, у тому числі:</t>
  </si>
  <si>
    <t>Суб'єкти господарювання</t>
  </si>
  <si>
    <t>- підвищення ефективності роботи підприємств галузі;</t>
  </si>
  <si>
    <t>Вдосконалення роботи ринків</t>
  </si>
  <si>
    <t xml:space="preserve">- розширення (за рахунок нового будівництва, переведення житлового приміщення в нежитлове) мережі об’єктів торгівлі;
</t>
  </si>
  <si>
    <t xml:space="preserve"> </t>
  </si>
  <si>
    <t>- удосконалення торгівельного процесу за рахунок впровадження прогресивних форм і методів торгівлі</t>
  </si>
  <si>
    <t>Забезпечення виплати щомісячної компенсаційної виплати непрацюючій працездатній особі, яка доглядає за особою з інвалідністю І групи, а також за особою, яка досягла 80-річного віку</t>
  </si>
  <si>
    <t>Виплата одноразової грошової допомоги до 5 травня ветеранам війни згідно Законів України «Про статус ветеранів війни, гарантії їх соціального захисту», «Про жертви нацистських переслідувань»</t>
  </si>
  <si>
    <t xml:space="preserve">Надання матеріальної допомоги батькам, які супроводжують дітей з інвалідністю  для проходження медичної реабілітації </t>
  </si>
  <si>
    <t>Надання додаткової 50 % знижки  до пільг, передбачених діючим законодавством України, на оплату  за житлово-комунальні послуги, в межах соціальних норм користування,  членам сімей загиблих воїнів  в Афганістані</t>
  </si>
  <si>
    <t>Забезпечення надання пільг з капітального ремонту деяким категоріям осіб, які мають право на відповідну пільгу, згідно постанови Кабінету Міністрів України від 20.05.2009 № 565</t>
  </si>
  <si>
    <t>Надання одноразової грошової  допомоги окремим категоріям громадян пільгових категорій до святкових дат та подій</t>
  </si>
  <si>
    <t>Надання компенсації на тверде паливо та скраплений газ</t>
  </si>
  <si>
    <t>Забезпечення надання компенсаційних виплат за пільговий проїзд окремих категорій громадян на залізничному транспорті</t>
  </si>
  <si>
    <t>Надання матеріальної допомоги Почесним громадянам м.Бахмут</t>
  </si>
  <si>
    <t>Фінансове управління Бахмутської міської ради</t>
  </si>
  <si>
    <t>Поточне утримання дорожніх знаків</t>
  </si>
  <si>
    <t>Структурні підрозділи Бахмутської міської ради</t>
  </si>
  <si>
    <t>Забезпечення дітей перших двох років життя з малозабезпечених сімей пільговим харчуванням</t>
  </si>
  <si>
    <t>- створення сприятливих умов для безперешкодного доступу людей з обмеженими фізичними можливостями до об’єктів сфери обслуговування;</t>
  </si>
  <si>
    <t>найменування          показника</t>
  </si>
  <si>
    <t xml:space="preserve">Заходи щодо  захисту прав споживачів </t>
  </si>
  <si>
    <t>Відділ торгівлі, громадського харчування, побутових та платних послуг Бахмутської міської ради</t>
  </si>
  <si>
    <t>1</t>
  </si>
  <si>
    <t>2</t>
  </si>
  <si>
    <t>3</t>
  </si>
  <si>
    <t>4</t>
  </si>
  <si>
    <t>5</t>
  </si>
  <si>
    <t>6</t>
  </si>
  <si>
    <t>7</t>
  </si>
  <si>
    <t>8</t>
  </si>
  <si>
    <t>10</t>
  </si>
  <si>
    <t>Проведення Дня Європи у громаді</t>
  </si>
  <si>
    <t>Забезпечення санаторно-курортним лікуванням громадян, які постраждали внаслідок Чорнобильської катастрофи</t>
  </si>
  <si>
    <t xml:space="preserve">Виплата матеріальної допомоги онкохворим та тяжкохворим громадянам, постраждалим внаслідок Чорнобильської катастрофи </t>
  </si>
  <si>
    <t>Забезпечення надання пільг з послуг  проїзду один раз на рік осіб, постраждалих від аварії на ЧАЕС 1 та 2 категорії</t>
  </si>
  <si>
    <t>Забезпечення осіб з інвалідністю санаторно-курортним лікуванням</t>
  </si>
  <si>
    <t>Надання 50% знижки на оплату  послуг зв’язку особам з інвалідністю по зору 1 та 2 групи</t>
  </si>
  <si>
    <t>Надання матеріальної допомоги особам з інвалідністю по зору 1 та 2 групи на придбання очних протезів</t>
  </si>
  <si>
    <t>Забезпечення надання компенсаційних виплат за пільговий проїзд окремих категорій громадян на  автотранспорті</t>
  </si>
  <si>
    <t>ПРАТ "Фітофарм"</t>
  </si>
  <si>
    <t>Забезпечення дітей, хворих на фенілкетонурію продуктами лікувального харчування</t>
  </si>
  <si>
    <t>12</t>
  </si>
  <si>
    <t>Придбання  ЗПО (марки) на відправлення повідомлень -рішень  про оплату  податку на нерухоме майно</t>
  </si>
  <si>
    <t>Бахмутська міська рада, суб'єкти господарювання</t>
  </si>
  <si>
    <t>РАЗОМ по заходам</t>
  </si>
  <si>
    <t>Виплата соціальних стипендій студентам(курсантам) вищих навчальних закладів</t>
  </si>
  <si>
    <t>9</t>
  </si>
  <si>
    <t>Забезпечення дотримання вимог Закону України “Про засади державної регуляторної політики у сфері господарської діяльності” при підготовці та прийнятті проєктів регуляторних актів</t>
  </si>
  <si>
    <t>Залучення підприємницьких кіл  та громадськості до обговорення  нормативно-правових актів, які мають суттєвий вплив на формування та розвиток  бізнес-середовища</t>
  </si>
  <si>
    <t>Залучення фінансової та технічної міжнародної допомоги для надання підтримки суб’єктам малого і середнього підприємництва</t>
  </si>
  <si>
    <t>Залучення суб’єктів малого та середнього підприємництва  до реалізації діючих та впровадження нових механізмів фінансової підтримки, участі у різноманітних «грантових» проєктах, програмах, тощо</t>
  </si>
  <si>
    <t xml:space="preserve">Залучення суб’єктів малого і середнього підприємництва до реалізації заходів та проєктів на засадах державно-приватного партнерства у встановленому законодавством порядку </t>
  </si>
  <si>
    <t>Надання зареєстрованим  застрахованим безробітним одноразової допомоги по безробіттю для організації підприємницької діяльності</t>
  </si>
  <si>
    <t>Бахмутський міський центр зайнятості (за згодою</t>
  </si>
  <si>
    <t>Активізація співпраці між суб’єктами малого і середнього підприємництва та професійно-технічними і вищими навчальними закладами з метою адаптації навчальних програм до потреб ринку праці, в тому числі шляхом проведення профорієнтаційних заходів</t>
  </si>
  <si>
    <t>Управління економічного розвитку Бахмутської міської ради, Управління молодіжної політики та у справах дітей, заклади професійно-технічної і вищої освіти (за згодою)</t>
  </si>
  <si>
    <t>Кількість  проведених заходів, одиниць</t>
  </si>
  <si>
    <t xml:space="preserve">Формування у школярів підприємницької   компетентності шляхом проведення факультативних уроків підприємництва, впровадження  шкільного соціального підприємництва та інших ініціатив </t>
  </si>
  <si>
    <t xml:space="preserve">Організація  навчання безробітних  основам підприємницької діяльності за професіями, які сприяють  започаткуванню  власної справи </t>
  </si>
  <si>
    <t>Бахмутський міський центр зайнятості (за згодою)</t>
  </si>
  <si>
    <t>Створення  нових робочих місць, одиниць</t>
  </si>
  <si>
    <t>Бахмутське управління ГУ ДПС у Донецькій області (за згодою)</t>
  </si>
  <si>
    <t xml:space="preserve">Створення  та постійне наповнення «Банку перспективних  бізнес-ідей» з метою популяризації позитивного  досвіду  та надання практичної допомоги в організації власної справи   </t>
  </si>
  <si>
    <t>Створення  "Банку перспективних  бізнес-ідей», одиниць</t>
  </si>
  <si>
    <t xml:space="preserve"> 1.1.3.Розвиток малого та середнього підприємництва, як драйверу структурних перетворень
</t>
  </si>
  <si>
    <t xml:space="preserve">Бахмутський міський центр зайнятості (за згодою), Управління економічного розвитку Бахмутської міської ради, суб’єкти господарювання </t>
  </si>
  <si>
    <t>1.1.3.Розвиток малого та середнього підприємництва, як драйверу структурних перетворень</t>
  </si>
  <si>
    <t xml:space="preserve">Управління економічного розвитку Бахмутської міської ради, СМП, Донецька торгово-промислова палата                        (за згодою), місцеві організації громадського суспільства                (далі- місцеві ОГС)
</t>
  </si>
  <si>
    <t>Управління освіти Бахмутської міської ради, Управління економічного розвитку Бахмутської міської ради, місцеві ОГС</t>
  </si>
  <si>
    <t>Управління освіти, Бахмутський міський центр зайнятості (за згодою),  міжнародні грантові організації, місцеві ОГС</t>
  </si>
  <si>
    <t xml:space="preserve">Управління економічного розвитку  Бахмутської міської ради,  відділ торгівлі, громадського харчування, побутових та платних послуг  Бахмутської міської ради, міжнародні технічні організації, 
суб’єкти господарювання, місцеві ОГС
</t>
  </si>
  <si>
    <t>3.2.1. Підвищення 
якості та доступності адміністративних та соціальних послуг 
для усіх верств населення, включаючи вразливі категорії</t>
  </si>
  <si>
    <t xml:space="preserve">Управління охорони здоров`я Бахмутської міської ради, КНП "БЛІЛ м.Бахмут"    </t>
  </si>
  <si>
    <t xml:space="preserve">Управління охорони здоров`я Бахмутської міської ради, КНП "ЦПМД м. Бахмута"    </t>
  </si>
  <si>
    <t xml:space="preserve">Забезпечення туберкуліном дітей у віці 4-14 років та підлітків, в першу чергу з групи ризику, для обов’язкової щорічної туберкулінодіагностики </t>
  </si>
  <si>
    <t>Здійснення закупівель виробів медичного призначення , у тому числі респіраторів та бактерицидних випромінювачів закритого типу</t>
  </si>
  <si>
    <t>Управління охорони здоров`я Бахмутської міської ради</t>
  </si>
  <si>
    <t>Забезпечення дітей, хворих на цукровий діабет витратними матеріалами (придбання тест-смужок для глюкометрів та голок для шприц-ручок)</t>
  </si>
  <si>
    <t xml:space="preserve">Управління охорони здоров`я Бахмутської міської ради, КНП "ЦПМД м. Бахмута", КНП "БЛІЛ м. Бахмут"    </t>
  </si>
  <si>
    <t xml:space="preserve">Управління охорони здоров`я Бахмутської міської ради, КНП "БСП"    </t>
  </si>
  <si>
    <t xml:space="preserve">Управління охорони здоров`я Бахмутської міської ради, КНП "ЦПМД м.Бахмута"    </t>
  </si>
  <si>
    <t>- підгузками дітей з інвалідністю</t>
  </si>
  <si>
    <t>-підгузками дорослих осіб з інвалідністю</t>
  </si>
  <si>
    <t xml:space="preserve">Надання якісної стаціонарної допомоги ветеранам війни </t>
  </si>
  <si>
    <t>вартість ліжко-дня на медикаменти, грн.</t>
  </si>
  <si>
    <t xml:space="preserve">Управління охорони здоров`я Бахмутської міської ради, КНП "БЛІЛ м.Бахмут" , КНП ЦПМД м. Бахмута"   </t>
  </si>
  <si>
    <t xml:space="preserve">Управління охорони здоров`я Бахмутської міської ради, КНП "БЛІЛ м.Бахмут", КНП "ЦПМД м. Бахмута"    </t>
  </si>
  <si>
    <t>Бахмутська міська рада, Управління  охорони здоров`я Бахмутської міської ради,КНП «Багатопрофільна лікарня інтенсивного лікування»</t>
  </si>
  <si>
    <t xml:space="preserve"> Забезпечення надання медичної допомоги покинутим дітям, які позбавлені батьківського піклування або оформлюються до державних установ, у разі необхідності стаціонарного лікування</t>
  </si>
  <si>
    <t>Бахмутська міська рада, Управління  охорони здоров`я Бахмутської міської ради,КНП «Багатопрофільна лікарня інтенсивного лікування», КНП «Бахмутська стоматологічна поліклініка»</t>
  </si>
  <si>
    <t>Забезпечення медичною технікою, діагностичним та іншим обладнанням відповідно то табелів оснащення КНП "ЦПМД м. Бахмута"</t>
  </si>
  <si>
    <t xml:space="preserve">Управління охорони здоров`я Бахмутської міської ради,  КНП "ЦПМД м. Бахмута"    </t>
  </si>
  <si>
    <t xml:space="preserve">Бахмутська міська рада, Управління охорони здоров`я Бахмутської міської ради, КНП "БЛІЛ м.Бахмут"    </t>
  </si>
  <si>
    <t>2.2.1. Підвищення якості і загальної доступності медичних послуг у містах та сільській місцевості</t>
  </si>
  <si>
    <t>2.2.4. Підвищення 
якості життя людей, що потребують особливої соціально-медичної, психологічної та реабілітаційної допомоги</t>
  </si>
  <si>
    <t>Управління з питань фізичної культури та  спорту Бахмутської міської ради</t>
  </si>
  <si>
    <t>Створення та підтримка сільськогосподарських кооперативів</t>
  </si>
  <si>
    <t>Надання методичної, консультаційної та організаційної допомоги суб'єктам господарювання з питань здійснення діяльності у сфері агропромислового розвитку</t>
  </si>
  <si>
    <t>Розроблення концепції Агропромислового індустріального парку</t>
  </si>
  <si>
    <t>13</t>
  </si>
  <si>
    <t>14</t>
  </si>
  <si>
    <t xml:space="preserve">3.2.3 Поліпшення житлових умов населення                                                                                                                                                                                           </t>
  </si>
  <si>
    <t>3.2.2. Надання сервісних послуг із водопостачання та водовідведення</t>
  </si>
  <si>
    <t>Проведення акції «Подаруй сім’ю дитині» з метою створення прийомних сімей, дитячих будинків сімейного типу та пропаганди усиновлення</t>
  </si>
  <si>
    <t>Здійснення вичерпаних заходів щодо підвищення та розвитку батьківського потенціалу громадян, діти яких перебувають на обліку як такі, що опинились в складних життєвих обставинах</t>
  </si>
  <si>
    <t>Проведення свят до Дня захисту дітей для дітей-сиріт та дітей, позбавлених батьківського піклування</t>
  </si>
  <si>
    <t>Організація урочистого заходу для дітей-сиріт,  дітей, позбавлених батьківського піклування, та осіб з їх числа, з нагоди надання житла зазначеній категорії осіб</t>
  </si>
  <si>
    <t>Організація та проведення заходів до Дня усиновлення</t>
  </si>
  <si>
    <t>Сприяння збереженню мережі  та матеріально-технічної бази закладів вищої освіти, фахової передвищої освіти та закладів професійно-технічної освіти</t>
  </si>
  <si>
    <t>Проведення в закладах вищої освіти, фахової передвищої освіти та закладах професійно-технічної освіти  Днів кар’єри, Днів професій, Днів відкритих дверей</t>
  </si>
  <si>
    <t>Сприяння та підтримка діяльності молодіжних центрів</t>
  </si>
  <si>
    <t>Підтримка системи громадського виховання шляхом сприяння діяльності   дитячо-молодіжного руху, збільшення кількості дитячих та молодіжних громадських організацій та якості заходів, що ними проводяться</t>
  </si>
  <si>
    <t>Проведення навчальних тренінгів «Активізація діяльності органів студентського самоврядування», «Розвиток лідерських якостей молоді»</t>
  </si>
  <si>
    <t>Організація та проведення   інформаційно-просвітницької роботи серед населення громади,  в закладах вищої освіти та фахової передвищої освіти, закладах професійно- технічної освіти щодо профілактики наркоманії, алкоголізму, тютюнопаління, соціально небезпечних хвороб,  поширенню ВІЛ/СНІДу, залежності  від комп’ютерних ігор, інтернет-залежності</t>
  </si>
  <si>
    <t>Організація проведення молодіжних акцій, флеш-мобів щодо профілактики негативних явищ та формування здорового способу життя</t>
  </si>
  <si>
    <t>Сприяння виготовленню та розповсюдженню інформаційних, соціально-профілактичних матеріалів та рекламної продукції, спрямованої  на формування у молоді відповідального ставлення до власного здоров’я</t>
  </si>
  <si>
    <t>Сприяти підвищенню екологічної свідомості молоді (проведення екологічних акцій, конкурсів, марафонів тощо)</t>
  </si>
  <si>
    <t>Створення умов для розвитку змістовного дозвілля та умов для творчого, інтелектуального та спортивного розвитку дітей та молоді, розширення спектру форм і напрямків діяльності</t>
  </si>
  <si>
    <t>Проведення в закладах вищої освіти    та фахової передвищої освіти науково – практичних конференцій</t>
  </si>
  <si>
    <t xml:space="preserve"> Проведення конкурсу «Кращий студент року» серед студентської молоді закладів вищої освіти та фахової передвищої освіти</t>
  </si>
  <si>
    <t>Забезпечення підтримки та участі дітей та молоді в заходах національно-патріотичного виховання міського, обласного та всеукраїнського рівнів</t>
  </si>
  <si>
    <t xml:space="preserve"> Проведення інформаційно-просвітницької роботи, виховних заходів, уроків патріотизму, годин спілкувань з запрошенням  ветеранів Другої Світової війни, учасників бойових дій на території інших держав, учасників Революції Гідності, АТО, ООС   та інших   </t>
  </si>
  <si>
    <t>Організація проведення молодіжних  акцій «Пам`ять», «Чисте місто» по прибиранню пам’ятних місць та пам’ятників</t>
  </si>
  <si>
    <t xml:space="preserve">Проведення спортивно-патріотичних змагань «Майбутні захисники»  </t>
  </si>
  <si>
    <t>Проведення інтелектуально-патріотичних квестів,   конкурсів</t>
  </si>
  <si>
    <t>Проведення «круглих столів», мітингів, акцій, флеш - мобів, присвячених пам’ятним датам, державним святам та направлені на національно-патріотичне виховання молоді</t>
  </si>
  <si>
    <t>Сприяння створенню та розповсюдженню соціальної реклами в засобах масової інформації з питань пропаганди здорового способу життя, профілактики негативних проявів у молодіжному середовищі, підготовки молоді до сімейного життя, розвитку духовності та зміцнення моральних засад суспільства</t>
  </si>
  <si>
    <t xml:space="preserve">Сприяння діяльності Школи подружнього життя, підготовка молоді до сімейного життя,  забезпечення  інформування батьків та надання їм консультативних послуг з метою набуття вмінь, знань і навичок з питань виховання дітей, формування свідомого батьківства </t>
  </si>
  <si>
    <t>Проведення  конкурсів, змагань, квестів для  сімей з дітьми</t>
  </si>
  <si>
    <t>Проведення  свят  до Міжнародного Дня сім’ї та Дня Матері, Дня батька, Дня міста, Дня села</t>
  </si>
  <si>
    <t>Організація   привітання матерів-породіль до  Дня Матері та   Дня міста</t>
  </si>
  <si>
    <t xml:space="preserve">Встановлення статусу багатодітної сім’ї, видача посвідчень батькам та дітям з багатодітної сім’ї </t>
  </si>
  <si>
    <t>Організація та проведення Всеукраїнської     акції «16 днів проти насильства»</t>
  </si>
  <si>
    <t xml:space="preserve">Проведення  інформаційної роботи, спрямованої на формування у молоді поняття рівних прав та можливостей жінок і чоловіків, подолання стереотипних уявлень про роль чоловіка та жінки </t>
  </si>
  <si>
    <t>Проведення культурно-мистецьких акцій, читацьких та науково-практичних конференцій, книжкових виставок, спрямованих на підвищення ролі жінки та утвердження гендерної культури у суспільстві</t>
  </si>
  <si>
    <t>Кількість проведених заходів, одиниць</t>
  </si>
  <si>
    <t>Інші завдання: 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</si>
  <si>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3.2.1.Підвищення якості та доступності адміністративних та соціальних послуг</t>
  </si>
  <si>
    <t xml:space="preserve">Виплата щомісячної стипендії громадянам похилого віку, яким виповнилося 100 і більше років </t>
  </si>
  <si>
    <t>Організація  пунктів обігріву  в осінньо-зимовий період</t>
  </si>
  <si>
    <t>Надання допомоги в оформлені паспортів особам звільненим з місць позбавлення волі та бездомних громадян</t>
  </si>
  <si>
    <t>Протягом  року</t>
  </si>
  <si>
    <t>Облаштування новозбудованої будівлі Центру надання адміністративних послуг в рамках реалізації проєкту "Створення відкритого офісу з надання адміністративних послуг (ЦНАП) у місті Бахмут"</t>
  </si>
  <si>
    <t>Бахмутська міська рада, відділ надання адміністративних послуг Бахмутської міської ради</t>
  </si>
  <si>
    <t>Ступінь виконання проєкту з облаштування ЦНАПу, %</t>
  </si>
  <si>
    <t>Закладання матеріально-технічних засобів в місцевий матеріальний резерв для попередження, ліквідації та життєзабезпечення постраждалого населення</t>
  </si>
  <si>
    <t>Проведення технічного обслуговування (перезарядка) вогнегасників</t>
  </si>
  <si>
    <t>Проведення електровимірювання опору ізоляції та контуру заземлення</t>
  </si>
  <si>
    <t>Встановлення вогнезахисних дверей в приміщеннях архівосховищ, бібліотек та протипожежних люків на горищах</t>
  </si>
  <si>
    <t>Ремонт та технічне обслуговування пожежних гідрантів</t>
  </si>
  <si>
    <t xml:space="preserve">3.1.1. Підвищення  спроможності  регіону  попереджувати, реагувати  та  ліквідувати  наслідки  надзвичайних ситуацій </t>
  </si>
  <si>
    <t xml:space="preserve">Всього </t>
  </si>
  <si>
    <t>4.1.2. Підвищення
екологічної свідомості населення</t>
  </si>
  <si>
    <t>4.2.1. Удосконалення системи збору та перероблення твердих побутових відходів</t>
  </si>
  <si>
    <t>Управління муніципального розвитку Бахмутської міської ради</t>
  </si>
  <si>
    <t>ТОВ «УМВЕЛЬТ Бахмут»</t>
  </si>
  <si>
    <t xml:space="preserve">Управління економічного розвитку Бахмутської міської ради            </t>
  </si>
  <si>
    <t>Строк першої поставки продукта, період</t>
  </si>
  <si>
    <t>Строк промислового випуску продукта, період</t>
  </si>
  <si>
    <t>Всього:</t>
  </si>
  <si>
    <t>Кількість діючих договорів міжнародного характеру</t>
  </si>
  <si>
    <t xml:space="preserve">Продовження розвитку співробітництва з міжнародними організаціями, донорами, програмами та ефективна реалізація проєктів (залучення інвестицій) </t>
  </si>
  <si>
    <t>Кількість залучених проєктів міжнародної технічної допомоги</t>
  </si>
  <si>
    <t>Кількість користувачів (відвідувань) порталу на рік</t>
  </si>
  <si>
    <t>Кількість створених роликів</t>
  </si>
  <si>
    <t>Сприяння участі підприємств, установ та організацій громади у всеукраїнських та міжнародних заходах економічної спрямованості (виставки, ярмарки, форуми, семінари, конференції тощо) з метою підвищення експертної діяльності</t>
  </si>
  <si>
    <t>Кількість всеукраїнських та міжнародних заходів економічної спрямованості</t>
  </si>
  <si>
    <t>Управління освіти Бахмутської міської ради</t>
  </si>
  <si>
    <t>Організація та проведення Всеукраїнської дитячо-юнацької військово-патріотичної гри "Сокіл (Джура)"</t>
  </si>
  <si>
    <t>Підвищення кваліфікації, перепідготовка кадрів закладами післядипломної освіти</t>
  </si>
  <si>
    <t>3.1.2. Підвищення суспільної правосвідомості та попередження злочинності</t>
  </si>
  <si>
    <t>ГУНП в Донецькій області, Бахмутська міська рада</t>
  </si>
  <si>
    <t xml:space="preserve">Придбання та встановлення системи відеоспостереження </t>
  </si>
  <si>
    <t>2.1.1. Підвищення якості та доступності дошкільної та базової середньої освіти</t>
  </si>
  <si>
    <t>2.3.1. Підвищення доступності культурних послуг.</t>
  </si>
  <si>
    <t xml:space="preserve">Управління культури Бахмутської міської ради,
КЗК «Бахмутський краєзнавчий музей»
</t>
  </si>
  <si>
    <t xml:space="preserve">Управління культури 
Бахмутської міської ради,
КЗК «БАХМУТСЬКИЙ МІСЬКИЙ ЦЕНТР  КУЛЬТУРИ ТА ДОЗВІЛЛЯ ІМЕНІ ЄВГЕНА МАРТИНОВА»
</t>
  </si>
  <si>
    <t xml:space="preserve">Управління культури Бахмутської міської ради,
БКЗК «Бахмутський міський народний Дім»
</t>
  </si>
  <si>
    <t xml:space="preserve">Управління культури Бахмутської міської ради,
Мистецька Школа №1 м.Бахмут 
</t>
  </si>
  <si>
    <t xml:space="preserve">Управління культури Бахмутської міської ради,
Мистецька Школа №2 с.Опитне
</t>
  </si>
  <si>
    <t>Управління культури Бахмутської міської ради, КП «Бахмутський парк культури та відпочинку»</t>
  </si>
  <si>
    <t xml:space="preserve">Управління культури Бахмутської міської ради,
заклади культури
</t>
  </si>
  <si>
    <t>Управління культури Бахмутської міської ради.</t>
  </si>
  <si>
    <t xml:space="preserve">Управління культури Бахмутської міської ради.
Комунальний заклад культури   «Бахмутський краєзнавчий музей»
</t>
  </si>
  <si>
    <t>Управління культури Бахмутської міської ради</t>
  </si>
  <si>
    <t xml:space="preserve"> Сплата членських внесків до Асоціації "Енергоефективні міста України"</t>
  </si>
  <si>
    <t xml:space="preserve">ПрАТ «АРТВАЙНЕРІ»                      </t>
  </si>
  <si>
    <t xml:space="preserve">ПрАТ «АРТВАЙНЕРІ»                       </t>
  </si>
  <si>
    <t>КП "Бахмут-Вода"</t>
  </si>
  <si>
    <t xml:space="preserve">Управління освіти Бахмутської міської ради </t>
  </si>
  <si>
    <t xml:space="preserve">Управління економічного розвитку Бахмутської міської ради; Кредитно-фінансові установи міста Бахмута </t>
  </si>
  <si>
    <t>Виконавчі органи Бахмутської міської ради</t>
  </si>
  <si>
    <t>Бюджетні установи Бахмутської міської ради; Управління економічного розвитку Бахмутської ради</t>
  </si>
  <si>
    <t>Забезпечення професійної підготовки, перепідготовки та підвищення кваліфікації зареєстрованих безробітних, в тому числі внутрішньо переміщених осіб та учасників антитерористичної операції, на замовлення роботодавців або  для самозайнятості з урахуванням потреб регіонального ринку праці</t>
  </si>
  <si>
    <t>Залучення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</si>
  <si>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 xml:space="preserve">Проведення комплексної профорієнтаційної роботи щодо формування свідомого підходу до вибору професії з  учнями закладів загальної середньої освіти (ЗЗСО), батьками, працівниками закладів освіти (проведення бесід, класних годин, консультацій, соціологічних опитувань, відеоконференцій, круглих столів, професіографічних екскурсій, профорієнтаційних уроків (семінарів), ярмарків професій тощо)                                              </t>
  </si>
  <si>
    <t>Надання ваучерів для підтримання конкурентоспроможності осіб на ринку праці  громадянам за категоріями, що визначені в постанові КМУ від 20.03.2013 №207, в тому числі внутрішньо переміщеним особам та демобілізованим учасникам антитерористичної операції</t>
  </si>
  <si>
    <t>Бахмутський міський центр зайнятості</t>
  </si>
  <si>
    <t>Чисельність осіб, охоплених профорієнтаційними послугами, осіб</t>
  </si>
  <si>
    <t>Чисельність  безробітних, які отримали ваучер, осіб</t>
  </si>
  <si>
    <t xml:space="preserve"> ПрАТ "Фітофарм"</t>
  </si>
  <si>
    <t>Розміщення відповідних нормативно-правових актів Бахмутської міської ради, виконавчого комітету Бахмутської міської ради, розпоряджень міського голови на офіційному вебсайті Бахмутської міської ради</t>
  </si>
  <si>
    <t>Створення і поширення інформації про  діяльність посадових осіб, виконавчих органів Бахмутської міської ради, депутатів Бахмутської міської ради на каналах телекомпаній</t>
  </si>
  <si>
    <t>Створення і поширення інформації про діяльність посадових осіб Бахмутської міської ради, її виконавчих органів, депутатів Бахмутської міської ради у друкованих засобах масової інформації</t>
  </si>
  <si>
    <t>Поширення  інформаційних матеріалів на телевізійних моніторах, встановлених у комунальному громадському транспорті</t>
  </si>
  <si>
    <t>Створення і поширення інформації про діяльність посадових осіб, депутатів Бахмутської міської ради через засоби зовнішньої  та транзитної реклами</t>
  </si>
  <si>
    <t>Проведення прес-конференцій, брифінгів, прямих ліній для засобів масової інформації за участю посадових осіб та депутатів Бахмутської міської ради</t>
  </si>
  <si>
    <t xml:space="preserve">Виконавчи органи Бахмутської міської ради </t>
  </si>
  <si>
    <t>50/130</t>
  </si>
  <si>
    <t>Підготовка прес-релізів, прес-анонсів, організація прес-турів</t>
  </si>
  <si>
    <t>40/55/4</t>
  </si>
  <si>
    <t>Забезпечення розміщення  інформаційних матеріалів на офіційному вебсайті Бахмутської міської ради</t>
  </si>
  <si>
    <t>Проведення фотосесій, збір, обробка фотоматеріалів для  розміщення на сторінці офіційного вебсайту Бахмутської міської ради</t>
  </si>
  <si>
    <t>Виготовлення щорічного місцевого друкованого видання «Бахмутський вісник»</t>
  </si>
  <si>
    <t>Поширення позитивних управлінських практик та результатів діяльності Бахмутської міської ради шляхом участі в обласних та всеукраїнських Конкурсах</t>
  </si>
  <si>
    <t>2/2</t>
  </si>
  <si>
    <t>Забезпечення діяльності Громадської ради при виконкомі Бахмутської міської ради</t>
  </si>
  <si>
    <t>Проведення інформаційно-роз’яснювальної роботи серед громадськості та консультування щодо нормативно-правових актів Бахмутської міської ради</t>
  </si>
  <si>
    <t>Запуск додатку «Відкрите місто» платформи електронної демократії «DEM» БАХМУТ», розміщеної на офіційному вебсайті Бахмутської міської ради</t>
  </si>
  <si>
    <t>Запровадження обов'язкового моніторингу та оцінки програм і проєктів, які виконуються організаціями громадянського суспільства за рахунок бюджетних коштів</t>
  </si>
  <si>
    <t>Проведення структурними підрозділами Бахмутської міської ради «Днів відкритих дверей», ознайомчих візитів делегацій представників громадських об’єднань</t>
  </si>
  <si>
    <t>Проведення просвітницьких заходів та соціальної реклами з питань взаємодії з організаціями громадянського суспільства</t>
  </si>
  <si>
    <t>Управління, відділи Бахмутської міської ради, громадські об’єднання</t>
  </si>
  <si>
    <t>Управління, відділи Бахмутської міської ради</t>
  </si>
  <si>
    <t>Управління та відділи Бахмутської міської ради, громадські об’єднання</t>
  </si>
  <si>
    <t>Управління і відділи Бахмутської міської ради</t>
  </si>
  <si>
    <t>Управління та відділи Бахмутської міської ради</t>
  </si>
  <si>
    <t>1/30</t>
  </si>
  <si>
    <t xml:space="preserve">Управління муніципального розвитку Бахмутської міської ради </t>
  </si>
  <si>
    <t>Проведення інвентаризації земель</t>
  </si>
  <si>
    <t>Підготовка, організація та проведення земельних торгів у формі аукціонів</t>
  </si>
  <si>
    <t>2.1.3
Створення 
умов для самореалізації дітей та 
молодих дівчат і хлопців</t>
  </si>
  <si>
    <t xml:space="preserve">ІІ квартал </t>
  </si>
  <si>
    <t xml:space="preserve">IV квартал </t>
  </si>
  <si>
    <t>Кількість працівників, які підвищили кваліфікацію, осіб</t>
  </si>
  <si>
    <t>50  (у т.ч. 17 - діючих штатних одиниць, 33 - у разі побудови нової будівлі ЦНАП)</t>
  </si>
  <si>
    <t>Покращення якості надання послуг та створення конкурентного середовища в окремих галузях,%</t>
  </si>
  <si>
    <t>Кількість заходів, одиниць</t>
  </si>
  <si>
    <t>Кількість фотоматеріалів, одиниць</t>
  </si>
  <si>
    <t>Кількість екземплярів, одиниць</t>
  </si>
  <si>
    <t>Кількість конкурсів/практик, одиниць</t>
  </si>
  <si>
    <t>Дотримання вимог чинного законодавства в сфері регуляторної політики,%</t>
  </si>
  <si>
    <t>Кількість залучених суб’єктів малого та середнього підприємництва, одиниць</t>
  </si>
  <si>
    <t>Кількість відкритих магазинів/ перукарень, одиниць</t>
  </si>
  <si>
    <t>Кількість магазинів, де буде проведено ремонт фасадів, 
благоустрій прилеглих територій з мостінням плитки ФЕМ, 
озеленення територій, одиниць</t>
  </si>
  <si>
    <t>Кількість магазинів, які будуть облаштовані пандусами, одиниць</t>
  </si>
  <si>
    <t xml:space="preserve">Кількість магазинів, в яких будуть 
встановлені термінали, одиниць 
</t>
  </si>
  <si>
    <t xml:space="preserve">Кількість публікацій/ гарячих ліній, одиниць </t>
  </si>
  <si>
    <t>2\12</t>
  </si>
  <si>
    <t>Кількість учасників, осіб</t>
  </si>
  <si>
    <t>Кількість  інформаційних сюжетів, одиниць</t>
  </si>
  <si>
    <t>Кількість дітей яким встановлено пробу Манту</t>
  </si>
  <si>
    <t>Кількість придбаних виробів медичного призначення, одиниць</t>
  </si>
  <si>
    <t xml:space="preserve">Кількість придбаного інвентаря,  одиниць                                           </t>
  </si>
  <si>
    <r>
      <t xml:space="preserve">Проведення </t>
    </r>
    <r>
      <rPr>
        <sz val="12"/>
        <rFont val="Times New Roman"/>
        <family val="1"/>
        <charset val="204"/>
      </rPr>
      <t>Конкурсу з визначення програм (проєктів, заходів), розроблених інститутами громадянського суспільства, для виконання (реалізації) яких надається фінансова підтримка</t>
    </r>
  </si>
  <si>
    <r>
      <t>інші завдання</t>
    </r>
    <r>
      <rPr>
        <sz val="12"/>
        <rFont val="Times New Roman"/>
        <family val="1"/>
        <charset val="204"/>
      </rPr>
      <t>: Соціальний захист ветеранів війни</t>
    </r>
  </si>
  <si>
    <r>
      <t>інші завдання</t>
    </r>
    <r>
      <rPr>
        <sz val="12"/>
        <rFont val="Times New Roman"/>
        <family val="1"/>
        <charset val="204"/>
      </rPr>
      <t>: Соціальний захист учасників АТО/ООС, членів їх сімей, внутрішньо переміщених осіб</t>
    </r>
  </si>
  <si>
    <t>Кількість техніки, одиниць</t>
  </si>
  <si>
    <t>Кількість найменувань газет і журналів, одиниць</t>
  </si>
  <si>
    <t>Кількість найменувань журналів та газет, одиниць</t>
  </si>
  <si>
    <t>Кількість створених відеофільмів, одиниць</t>
  </si>
  <si>
    <t>Розробка проєктно-кошторисної документації з капітального ремонту приміщення бібліотеки-філіалу № 8  (публічного простору «Library Hub»)</t>
  </si>
  <si>
    <t>Проведення конкурсу юних дарувань «Бахмутська зірочка»</t>
  </si>
  <si>
    <t>Кількість придбаних конструкторів, одиниць</t>
  </si>
  <si>
    <t>Кількість придбаної апаратури, одиниць</t>
  </si>
  <si>
    <t xml:space="preserve">Кількість придбаного обладнання, одиниць                                    </t>
  </si>
  <si>
    <t>Кількість відвідувачів, осіб</t>
  </si>
  <si>
    <t>Кількість комп’ютерної техніки, одиниць</t>
  </si>
  <si>
    <t>Кількість придбаного обладнання та техніки, одиниць</t>
  </si>
  <si>
    <t>Збільшення відвідувачів, осіб</t>
  </si>
  <si>
    <t>Кількість атракціонів, які пройшли технічне діагностування та освідоцтво, одиниць</t>
  </si>
  <si>
    <t>Площа, на якій проведено поточний ремонт, м2</t>
  </si>
  <si>
    <t>Кількість придбаної техніки, одиниць</t>
  </si>
  <si>
    <t>Виготовлення та розміщення  туристично-інформаційної навігації, одиниць</t>
  </si>
  <si>
    <t>Розроблено, створено і впроваджено  туристичних маршрутів, одиниць</t>
  </si>
  <si>
    <t>Створення і впровадження   нового туристичного маршруту, одиниць</t>
  </si>
  <si>
    <t>Виготовлення промороликів, одиниць</t>
  </si>
  <si>
    <t>Встановлення  дошок, одиниць</t>
  </si>
  <si>
    <t>Кількість ПКД, одиниць</t>
  </si>
  <si>
    <t>Кількість громадян, залучених до соціального підприємництва, осіб</t>
  </si>
  <si>
    <t>Кількість проведених просвітницьких заходів для представників громадських об’єднань, одиниць</t>
  </si>
  <si>
    <t>Відремонтованих будівель, одиниць</t>
  </si>
  <si>
    <t>Відсоток будівель в яких проведено електровимірювання опору ізоляції та контуру заземлення, %</t>
  </si>
  <si>
    <t>Кількість відновлених пожежних гідрантів, одиниць</t>
  </si>
  <si>
    <t>Кількість будівель обладнаних системою протипожежного захисту  та блискавкозахисту, одиниць</t>
  </si>
  <si>
    <t xml:space="preserve"> Придбання  техніки (мобільна бібліотека)  для проведення літніх вуличних акцій «Бібліотека під парасолькою»
</t>
  </si>
  <si>
    <t>Виконання робіт по підключенню водопостачання та водовідведення  до філії Зайцівський сільський клуб</t>
  </si>
  <si>
    <t xml:space="preserve">Організація та проведення міських фестивалів і конкурсів:
- «Юний віртуоз» (щорічно)
- «Разом веселіше» (щорічно)
- «Різдвяні піснеспіви» (щорічно)
- «Бахмутський Благовіст» (щорічно)
- «Gradus ad Parnassum» (один раз на два роки)
- «Весняний дивоцвіт» (один раз на два роки)
- фестиваль народного мистецтва «Мого народу джерело» (один раз на два роки)
</t>
  </si>
  <si>
    <t xml:space="preserve">Розробка, створення, погодження та впровадження туристичних маршрутів з урахуванням історико-краєзнавчої, мистецтвознавчої сфери тощо </t>
  </si>
  <si>
    <t>30</t>
  </si>
  <si>
    <t>32</t>
  </si>
  <si>
    <t>36</t>
  </si>
  <si>
    <t>39</t>
  </si>
  <si>
    <t>40</t>
  </si>
  <si>
    <t>50</t>
  </si>
  <si>
    <t>56</t>
  </si>
  <si>
    <t>Забезпечення хворих на туберкульоз продовольчими пакетами на амбулаторному лікуванні</t>
  </si>
  <si>
    <t>Забезпечення пільгової категорії населення:</t>
  </si>
  <si>
    <t xml:space="preserve">Забезпечення дорослих  хворих на орфанні захворювання лікарськими засобами </t>
  </si>
  <si>
    <t xml:space="preserve">Забезпечення дітей  хворих на орфанні захворювання лікарськими засобами </t>
  </si>
  <si>
    <t>Забезпечення контрацептивами (оральні, бар'єрні, ВМК та інші) жінок, якім вагітність та пологи загрожують життю</t>
  </si>
  <si>
    <t>Сплата судового збору</t>
  </si>
  <si>
    <t>Технічна підтримка системи електронного документообігу Бахмутської міської ради та її виконавчих органів</t>
  </si>
  <si>
    <t>Придбання нової комп’ютерної техніки  для  самостійних відділів  та управлінь Бахмутської міської ради</t>
  </si>
  <si>
    <t>Придбання та поновлення ліцензій комп'ютерних програм (операційних систем) для апарату Бахмутської міської ради та її виконавчих органів</t>
  </si>
  <si>
    <t>1.2.1 Розвиток та
ефективне використання науково-інноваційного потенціалу</t>
  </si>
  <si>
    <t>1.2.2. Формування позитивного іміджу  території громади</t>
  </si>
  <si>
    <t>331/343/100</t>
  </si>
  <si>
    <t>Кількість матеріалів, одиниць</t>
  </si>
  <si>
    <t xml:space="preserve">Надання методичної, консультаційної та організаційної допомоги суб’єктам господарювання з питань здійснення діяльності у сферах:
- торговельного та побутового обслуговування;
- агропромислового розвитку
</t>
  </si>
  <si>
    <t xml:space="preserve">Бахмутський міський центр зайнятості (за згодою), Управління економічного розвитку Бахмутської міської ради, громадськість </t>
  </si>
  <si>
    <t>Придбання та встановлення зупиночних пунктів</t>
  </si>
  <si>
    <t xml:space="preserve">Кількість придбаної комп’ютерної техніки, одиниць </t>
  </si>
  <si>
    <t xml:space="preserve">Кількість примірників, одиниць </t>
  </si>
  <si>
    <t>Кількість підключених  електронних сервісів, одиниць</t>
  </si>
  <si>
    <t>Інше завдання: удосконалення системи комп'ютерного  забезпечення</t>
  </si>
  <si>
    <t>Кількість обладнання, одиниць</t>
  </si>
  <si>
    <t>вартість ліжко-дня на харчування, грн.</t>
  </si>
  <si>
    <t>Розробка проєктно-кошторисної документації проєкту "Будівництво інфекційного відділення за адресою: вул.Миру, 10", у т.ч. розробка проєктно-кошторисної документації та її експертиза</t>
  </si>
  <si>
    <t>Інші завдання:  Виконання вимог чинного законодавства</t>
  </si>
  <si>
    <t>Інші завдання: Соціальний захист громадян, постраждалих внаслідок Чорнобильської катастрофи</t>
  </si>
  <si>
    <t>Інші завдання: Соціальний захист осіб з інвалідністю</t>
  </si>
  <si>
    <t>Інші завдання: Соціальний захист ветеранів війни</t>
  </si>
  <si>
    <t>Інші завдання: Інші напрями соціального захисту</t>
  </si>
  <si>
    <t>1.2.2. Формування позитивного іміджу громади</t>
  </si>
  <si>
    <t>Економія  теплової енергії, тис.Гкал</t>
  </si>
  <si>
    <t xml:space="preserve">Кількість будівель в яких буде проведено сертифікацію, одиниць           </t>
  </si>
  <si>
    <t>Капітальний ремонт внутрішніх мереж водопостачання в адміністративної будівлі Бахмутської міської ради, розташованої за адресою: м.Бахмут, вул. Миру,44</t>
  </si>
  <si>
    <t>Капітальний ремонт нежитлової будівлі (одноповерхові блокові гаражі), розташованої за адресою: м.Бахмут, вул. Садова,149</t>
  </si>
  <si>
    <t>Поточний  ремонт підвалу адміністративної будівлі Бахмутської міської ради, розташованої за адресою: м.Бахмут, вул. Миру,44</t>
  </si>
  <si>
    <t>Поточний ремонт малого залу та окремих приміщень другого поверху адміністративної будівлі Бахмутської міської ради, розташованої за адресою: м.Бахмут, вул.Миру,44</t>
  </si>
  <si>
    <t>Кількість об'єктів, одиниць</t>
  </si>
  <si>
    <t>Кількість судових справ, одиниць</t>
  </si>
  <si>
    <t>Кількість експертних грошових оцінок, одиниць</t>
  </si>
  <si>
    <t>Кількість земельних ділянок, одиниць</t>
  </si>
  <si>
    <t xml:space="preserve">Бахмутська міська рада, відділ  бухгалтерського обліку і звітності Бахмутської міської ради </t>
  </si>
  <si>
    <t xml:space="preserve">Розробка та впровадження нових видів препаратів на ПрАТ "Фітофарм" у тому числі:                     </t>
  </si>
  <si>
    <t>Виготовлення експертних грошових оцінок щодо продажу земельних ділянок, на яких розташовані об'єкти нерухомого майна</t>
  </si>
  <si>
    <t>Підвищення кваліфікації та рівня професіоналізма адміністраторів ЦНАП</t>
  </si>
  <si>
    <t>1.1.1 Зменшення диспропорцій між попитом та пропозицією робочої сили</t>
  </si>
  <si>
    <t>1.1.Кваліфіковані кадрі, продуктивна зайнятість та гідна праця</t>
  </si>
  <si>
    <t>медикаментами;</t>
  </si>
  <si>
    <t>зубним протезуванням;</t>
  </si>
  <si>
    <t xml:space="preserve"> -  калоприймачами;</t>
  </si>
  <si>
    <t>-сечоприймачами дорослих;</t>
  </si>
  <si>
    <t>Кількість членів ВЛК, осіб</t>
  </si>
  <si>
    <t>Загальна кількість придбаного обладнання, одиниць</t>
  </si>
  <si>
    <t>Кількість систем протипожежного захисту,  одиниць</t>
  </si>
  <si>
    <t xml:space="preserve">Виконання енергосервісних контрактів  в бюджетних будівлях  м. Бахмут  (2 будівлі): </t>
  </si>
  <si>
    <t xml:space="preserve"> -ЗОШ №24</t>
  </si>
  <si>
    <t xml:space="preserve"> ДНЗ №52 "Райдуга"</t>
  </si>
  <si>
    <t>Управління розвитку міського господарства та капітального будівництва Бахмутської міської ради, КП  "БАХМУТ-ЕЛЕКТРОТРАНС"</t>
  </si>
  <si>
    <t>Поточний ремонт тролейбусів</t>
  </si>
  <si>
    <t>Придбання  матеріалів та запчастин для поточного ремонту контактної мережі</t>
  </si>
  <si>
    <t xml:space="preserve">Протяжність контактної мережі, тис. метрів погонних </t>
  </si>
  <si>
    <t>Придбання пневматичних шин для тролейбусів</t>
  </si>
  <si>
    <t>Кількість придбаних шин, одиниць</t>
  </si>
  <si>
    <t>Кількість систем контролю, одиниць</t>
  </si>
  <si>
    <t>Відновлення огорожі прилеглої території підприємства</t>
  </si>
  <si>
    <t>Виготовлення та заміна в'їзних воріт підприємства та боксів</t>
  </si>
  <si>
    <t>Кількість воріт, одиниць</t>
  </si>
  <si>
    <t>Кількість придбаних зупиночних пунктів, одиниць</t>
  </si>
  <si>
    <t>Кількість будинків, одиниць</t>
  </si>
  <si>
    <t>Загальна площа утримання, тис. м2</t>
  </si>
  <si>
    <t>Поточний ремонт доріг</t>
  </si>
  <si>
    <t>Кількість пам'ятників, одиниць</t>
  </si>
  <si>
    <t>Кількість відловлених  тварин, одиниць.</t>
  </si>
  <si>
    <t>Управління розвитку міського господарства та капітального будівництва Бахмутської міської ради, КП "БККП"</t>
  </si>
  <si>
    <t>Завдання Стратегії розвитку Донецької області на період 
до 2027 року/Плану заходів з реалізації у 2021-2023 роках Стратегії</t>
  </si>
  <si>
    <t>Кількість проведених ремонтів, одиниць</t>
  </si>
  <si>
    <t>Забезпечення бібліотек періодичними друкованими виданнями</t>
  </si>
  <si>
    <t>Забезпечення бібліотек кращими зразками вітчизняної та зарубіжної книжкової продукції</t>
  </si>
  <si>
    <t xml:space="preserve">Проведення культурно – мистецьких та навчально-пізнавальних заходів
(державні, професійні свята)
</t>
  </si>
  <si>
    <t>Створення та підтримка Майстерні креативно-творчого об’єднання громади на базі  кімнати-музею писанкарства та розвитку народних ремесел при БКЗК «Бахмутський міський народний Дім»</t>
  </si>
  <si>
    <t>Інше завдання:                                    Виконання заходів щодо дотримання норм чинного законодавства по документальному оформленню прав власності і користування, підвищення ефективності використання  майна  комунальної власності територіальної громади.</t>
  </si>
  <si>
    <t xml:space="preserve">Управління охорони здоров`я Бахмутської міської ради, КНП "ЦПМД    м.Бахмута"    </t>
  </si>
  <si>
    <t>бюджету Бахмутської міської ТГ</t>
  </si>
  <si>
    <t>Заміна приладів диференційного обліку електроенергії, термін держповірки яких закінчився</t>
  </si>
  <si>
    <t>Виконання проєктних робіт по встановленню світлофорних об’єктів</t>
  </si>
  <si>
    <t>Заміна ділянок каналізаційних мереж</t>
  </si>
  <si>
    <t>Розробка поточних індивідуальних технологічних нормативів використання питної води,  спеціального водокористування. Розробка паспортів свердловин, прийнятих на баланс</t>
  </si>
  <si>
    <t xml:space="preserve">Начальник Управління економічного розвитку Бахмутської міської ради                                                                                              </t>
  </si>
  <si>
    <t xml:space="preserve"> М.А.Юхно</t>
  </si>
  <si>
    <t>Відшкодування частини відсоткової ставки за кредитами, наданими кредитно-фінансовими установами суб’єктам малого і середнього підприємництва</t>
  </si>
  <si>
    <t>Управління економічного розвитку Бахмутської міської ради, Фінансове управління Бахмутської міської ради, фінансово-кредитні установи, СМП</t>
  </si>
  <si>
    <t>Управління молодіжної політики та у справах дітей Бахмутської міської ради, Бахмутський міський центр соціальних служб</t>
  </si>
  <si>
    <t>Кількість придбаного  обладнання, одиниць</t>
  </si>
  <si>
    <t>Комплекс технічних засобів, одиниць</t>
  </si>
  <si>
    <t>Придбання  оперативно- технічного обладнання для здійснення заходів щодо виявлення  і знищення незаконних посівів маку та конопель, недопущення незаконного отримання наркосировини</t>
  </si>
  <si>
    <t>Кількість підприємств, отримавших фінансову підтримку, одиниць</t>
  </si>
  <si>
    <t xml:space="preserve"> Проведення незалежної оцінки майна та рецензування звітів про оцінку майна комунальної власності територіальної громади  у тому числі, яке приймається як безхазяйне майно</t>
  </si>
  <si>
    <t xml:space="preserve">Управління муніципального розвитку Бахмутської міської ради  </t>
  </si>
  <si>
    <t>Проведення претензійної роботи з питань управління комунальною власністю</t>
  </si>
  <si>
    <t xml:space="preserve"> Проведення технічної інвентаризації та подання документів для проведення державної реєстрації набуття права власності територіальної громади, об'єктів</t>
  </si>
  <si>
    <t>Приватизація, відчуження об'єктів права комунальної власності, об'єктів</t>
  </si>
  <si>
    <t>Забезпечення функціонування та актуалізація Інвестиційного порталу Бахмутської міської ТГ</t>
  </si>
  <si>
    <t>Створення промоційного ролику щодо інвестиційного потенціалу Бахмутської міської ТГ</t>
  </si>
  <si>
    <t xml:space="preserve">Інше завдання:             Наповнення доходної частини бюджету  Бахмутської міської ТГ     </t>
  </si>
  <si>
    <t>Наповнення доходної частини  бюджету Бахмутської міської ТГ (податок на нерухоме майно), млн.грн.</t>
  </si>
  <si>
    <t>Розробка пропозицій, створення системи туристичної навігації на території Бахмутської міської ТГ, в т.ч. виготовлення та розміщення туристичних вказівників (туристичних покажчиків, туристичних карт-схем, дошок туристичної інформації, інформаційних біл-бордів та сіті-лайтів,  з позначенням розташування туристичних об’єктів з використанням  QR-кодів)</t>
  </si>
  <si>
    <t xml:space="preserve">Організація та проведення    новорічних та різдвяних заходів для обдарованих дітей Бахмутської міської ТГ  </t>
  </si>
  <si>
    <t>Створення нових робочих місць, одиниць</t>
  </si>
  <si>
    <t>2.1. Промисловий комплекс</t>
  </si>
  <si>
    <t>2.8. Розвиток підприємницького середовища</t>
  </si>
  <si>
    <t>2.9. Ринок праці. Зайнятість населення</t>
  </si>
  <si>
    <t>2.10. Розвиток ринку внутрішньої торгівлі та надання побутових послуг населенню. Захист прав споживачів</t>
  </si>
  <si>
    <t xml:space="preserve">2.13. Розвиток  комп'ютерних технологій </t>
  </si>
  <si>
    <t>Забезпечення міжбюджетними трансфертами на суми співфінансування заходів  щодо фінансової підтримки суб’єктам  малого  і середнього підприємництва на реалізацію  бізнес проєктів</t>
  </si>
  <si>
    <t>1.3.2.Розвиток екологічно безпечного транспорту</t>
  </si>
  <si>
    <t xml:space="preserve">Придбання запасних частин для капітального ремонту тролейбусів
</t>
  </si>
  <si>
    <t xml:space="preserve">Придбання та 
встановлення 
автоматизованої мийки для 
тролейбусів
</t>
  </si>
  <si>
    <t>Утримання та поточний ремонт зупиночних пунктів</t>
  </si>
  <si>
    <t>Кількість зупиночних пунктів, одиниць</t>
  </si>
  <si>
    <t>Фінансова
підтримка</t>
  </si>
  <si>
    <t>Приведення документації до нормативних показників, одиниць</t>
  </si>
  <si>
    <t>Придбання акумуляторних батарей для тролейбусів на автономному ходу</t>
  </si>
  <si>
    <t xml:space="preserve">Компенсація витрат за користування на зупиночних пунктах електричними мережами та мережою інтернет
</t>
  </si>
  <si>
    <t xml:space="preserve">Капітальний ремонт дорожнього покриття на 
території 
тролейбусного депо
</t>
  </si>
  <si>
    <t>Проведення 
модернізації 
енергозабезпечення депо з заміною трансформатора</t>
  </si>
  <si>
    <t xml:space="preserve">Перехід на більш раціональну форму опалення, тис.грн </t>
  </si>
  <si>
    <t xml:space="preserve">Поліпшення якості та швидкості 
виконання робіт під час аварійних 
ситуацій 
</t>
  </si>
  <si>
    <t>Безперебійна робота та живлення існуючих камер відеоспостереження</t>
  </si>
  <si>
    <t>Комунальні підприємства Бахмутської міської ТГ, Бахмутська міська рада</t>
  </si>
  <si>
    <t xml:space="preserve">Виготовлення технічної документації на об'єкти житлового фонду, які передані в управління ОСББ, та інших документів (актів, схем тощо).
</t>
  </si>
  <si>
    <t xml:space="preserve">Управління розвитку міського господарства та капітального будівництва Бахмутської міської ради,         
КП "БЖУК"
</t>
  </si>
  <si>
    <t>Кількість виготовленої документації, одиниць</t>
  </si>
  <si>
    <t>Виготовлення  та коригування проєктно-кошторисної  документації на капітальний ремонт і реконструкцію об'єктів житлового фонду</t>
  </si>
  <si>
    <t>Проведення  енергоаудиту  об'єктів житлового фонду та аудиту об'єктів житлового фонду, які введені в експлуатацію</t>
  </si>
  <si>
    <t>Кількість будинків на яких проведено енергоаудит, одиниць</t>
  </si>
  <si>
    <t>Управління розвитку міського господарства та капітального будівництва Бахмутської міської ради,         
ОСББ, СББ, ЖБК</t>
  </si>
  <si>
    <t>Виконання капітальних ремонтів та реконструкцій на об'єктах житлового фонду (покрівлі)</t>
  </si>
  <si>
    <t>Виконання капітальних ремонтів та реконструкцій на об'єктах житлового фонду (міжпанельні шви)</t>
  </si>
  <si>
    <t>Виконання капітальних ремонтів та реконструкцій на об'єктах житлового фонду (балкони та лоджії)</t>
  </si>
  <si>
    <t>Виконання капітальних ремонтів та реконструкцій на об'єктах житлового фонду (інші конструктивні елементи)</t>
  </si>
  <si>
    <t>Виконання капітальних ремонтів та реконструкцій на об'єктах житлового фонду (ліквідації аварійних ситуацій)</t>
  </si>
  <si>
    <t>Капітальний ремонт, реконструкція, заміна та модернізація пасажирських ліфтів</t>
  </si>
  <si>
    <t>Встановлення технологічних приладів обліку води на об’єктах водопостачання</t>
  </si>
  <si>
    <t>Управління розвитку міського господарства та капітального будівництва Бахмутської міської ради, КП "БАХМУТ-ВОДА"</t>
  </si>
  <si>
    <t xml:space="preserve">Встановлення технологічних приладів обліку води, одиниць </t>
  </si>
  <si>
    <t>Заміна ділянок водопровідних мереж діаметром 50-150мм</t>
  </si>
  <si>
    <t>Заміна мереж, км</t>
  </si>
  <si>
    <t>Встановлення індикаторів магнітного поля</t>
  </si>
  <si>
    <t>Встановлення індикаторів магнітного поля, тис. лічильників</t>
  </si>
  <si>
    <t>Встановлення внутрішньобудинкових лічильників діаметром 20-63 мм</t>
  </si>
  <si>
    <t>Кількість лічильників, одиниць</t>
  </si>
  <si>
    <t>Заміна обладнання водопровідних насосних станцій</t>
  </si>
  <si>
    <t>Заміна насосних агрегатів на водопровідних насосних станціях, одиниць</t>
  </si>
  <si>
    <t>Заміна насосного обладнання на каналізаційних насосних станціях</t>
  </si>
  <si>
    <t>Заміна насосного обладнання на  каналізаційних  насосних станціях, одиниць</t>
  </si>
  <si>
    <t>Заміна ділянок каналізаційних мереж, км</t>
  </si>
  <si>
    <t>Придбання спеціалізованої техніки для обслуговування об’єктів водопостачання та водовідведення</t>
  </si>
  <si>
    <t>Управління муніципального розвитку Бахмутської міської ради, УРМГ та КБ, КП "БАХМУТ-ВОДА"</t>
  </si>
  <si>
    <t>1/1/1/1</t>
  </si>
  <si>
    <t>Придбання люків на колодязі</t>
  </si>
  <si>
    <t>Розробка правовстановлюючих документів, одиниць</t>
  </si>
  <si>
    <t>Розробка та коригування проєктно-кошторисної документації на об’єкти водопостачання та водовідведення Бахмутської міської територіальної громади</t>
  </si>
  <si>
    <t xml:space="preserve">Отримання фінансової підтримки, тис.грн </t>
  </si>
  <si>
    <t>КП "БАХМУТ-ВОДА"</t>
  </si>
  <si>
    <t>Управління розвитку міського господарства та капітального будівництва Бахмутської міської ради, комунальні підприємства</t>
  </si>
  <si>
    <t>Виконання 
капітального ремонту доріг площею, тис.м2</t>
  </si>
  <si>
    <t>Площа доріг, тис. м2</t>
  </si>
  <si>
    <t>Капітальний ремонт покриття прибудинкових територій</t>
  </si>
  <si>
    <t xml:space="preserve">Управління розвитку міського господарства та капітального будівництва Бахмутської міської ради, комунальні підприємства               </t>
  </si>
  <si>
    <t>Виконання капітального ремонту прибудинкових територій площею  тис. м2</t>
  </si>
  <si>
    <t>Зимове утримання шляхів (заготівля протиожеледних матеріалів, своєчасне очищення доріг від снігу та обробка їх протиожеледними матеріалами)</t>
  </si>
  <si>
    <t xml:space="preserve">Належне зимове утримання шляхів, км </t>
  </si>
  <si>
    <t>Поточне утримання вулиць, доріг, мостів</t>
  </si>
  <si>
    <t>Протяжність шляхів - км/ тротуарів - км/ мостів - одиниць/ шляхопроводів- одиниць</t>
  </si>
  <si>
    <t>472,0/29,3/10/2</t>
  </si>
  <si>
    <t xml:space="preserve">Поточне утримання майданів, парків, скверів </t>
  </si>
  <si>
    <t>Управління розвитку міського господарства та капітального будівництва Бахмутської міської ради, КП "БККП", ОСКП "ПРОГРЕС"</t>
  </si>
  <si>
    <t>Створення умов для зручного і безперешкодного пересування осіб з інвалідністю</t>
  </si>
  <si>
    <t>Кількість пандусів, одиниць</t>
  </si>
  <si>
    <t>Капітальний  та поточний ремонт, утримання зливової каналізації</t>
  </si>
  <si>
    <t>3657 / 535 / 827,8 / 650</t>
  </si>
  <si>
    <t>Реконструкція існуючих мереж зливової каналізації</t>
  </si>
  <si>
    <t>3657/535</t>
  </si>
  <si>
    <t>Будівництво, реконструкція, ремонт та поточне утримання дитячих та спортивних майданчиків</t>
  </si>
  <si>
    <t>Кількість майданчиків, одиниць</t>
  </si>
  <si>
    <t>Збільшення терміну придатності зупинок громадського транспорту</t>
  </si>
  <si>
    <t>Кількість автомобілів, одиниць</t>
  </si>
  <si>
    <t>Управління муніципального розвитку Бахмутської міської ради, ОСКП "ПРОГРЕС"</t>
  </si>
  <si>
    <t>Озеленення (окультурення та поточне утримання зелених насаджень, видалення сухих та аварійних дерев, улаштування клумб та квітників, посадка дерев, кущів та квітів, міське багаторазове скошування трави, придбання електроінструментів)</t>
  </si>
  <si>
    <t>Площа, тис.м2</t>
  </si>
  <si>
    <t>Кількість кладовищ, одиниць</t>
  </si>
  <si>
    <t>Захоронення безпритульних осіб</t>
  </si>
  <si>
    <t>Кількість захоронень з доставкою в морг, осіб</t>
  </si>
  <si>
    <t>Утримання фонтанів</t>
  </si>
  <si>
    <t>Кількість фонтанів, одиниць</t>
  </si>
  <si>
    <t>Залучення до участі у громадських та інших роботах тимчасового характеру безробітних громадян</t>
  </si>
  <si>
    <t xml:space="preserve">Управління розвитку міського господарства та капітального будівництва Бахмутської міської ради, комунальні підприємства             </t>
  </si>
  <si>
    <t>Розробка проєктно-кошторисної документації, документів дозвільного характеру, паспортизація та інвентаризація об’єктів благоустрою (доріг, вулиць, площ, зливово-дренажної системи, зелених насаджень, кладовищ), отримання послуг з обстеження автомобільних доріг, вулиць, залізничних переїздів, інше.</t>
  </si>
  <si>
    <t xml:space="preserve">Управління розвитку міського господарства та капітального будівництва Бахмутської міської ради, комунальні підприємства              </t>
  </si>
  <si>
    <t>Приведення документації до нормативних показників (одиниць/м2)</t>
  </si>
  <si>
    <t>20/255</t>
  </si>
  <si>
    <t xml:space="preserve">Відлов   тварин, 
стерилізація, післяопераційна перетримка та вакцинація 
</t>
  </si>
  <si>
    <t xml:space="preserve">Управління розвитку міського господарства та капітального будівництва Бахмутської міської ради, КП "БККП"
</t>
  </si>
  <si>
    <t xml:space="preserve">Розробка комплексної схеми організації дорожнього руху (КСОДР) на вулично-дорожній мережі </t>
  </si>
  <si>
    <t xml:space="preserve">Управління розвитку міського господарства та капітального будівництва Бахмутської міської ради         </t>
  </si>
  <si>
    <t>Отримання комплексної схеми, одиниць</t>
  </si>
  <si>
    <t>Встановлення світлофорних об’єктів, одиниць</t>
  </si>
  <si>
    <t>Виконання капітального ремонту світлофорних об’єктів у м. Бахмут -перехрестя 
вул. Леваневського –
вул. Захисників України</t>
  </si>
  <si>
    <t>Кількість світлофорних об’єктів, одиниць</t>
  </si>
  <si>
    <t xml:space="preserve">Заміна інформаційно-вказівних дорожніх знаків з новими назвами </t>
  </si>
  <si>
    <t>Кількість інформаційно-вказівних дорожніх знаків, одиниць</t>
  </si>
  <si>
    <t>Поточне утримання світлофорних об`єктів</t>
  </si>
  <si>
    <t>Виконання поточного обслуговування світлофорних об’єктів, одиниць</t>
  </si>
  <si>
    <t>Придбання та встановлення дорожніх знаків</t>
  </si>
  <si>
    <t xml:space="preserve">Дорожні знаки, одиниць </t>
  </si>
  <si>
    <t>Виконання поточного обслуговування  дорожніх знаків, одиниць</t>
  </si>
  <si>
    <t>Виконання дорожньої розмітки</t>
  </si>
  <si>
    <t xml:space="preserve">6100 /21,6 </t>
  </si>
  <si>
    <t>Виконання проєктних робіт з капітального ремонту ліній зовнішнього освітлення</t>
  </si>
  <si>
    <t>Виготовлення ПКД, одиниць</t>
  </si>
  <si>
    <t xml:space="preserve">Виконання капітальних ремонтів ліній зовнішнього освітлення вулиць, провулків, дворових територій, парків, скверів з встановленням світлодіодних світильників </t>
  </si>
  <si>
    <t>159/0,127</t>
  </si>
  <si>
    <t xml:space="preserve"> Виконання капітальних ремонтів шаф управління  
</t>
  </si>
  <si>
    <t>Виконання капітальних ремонтів шаф управління, одиниць</t>
  </si>
  <si>
    <t>Придбання та встановлення ілюмінації</t>
  </si>
  <si>
    <t>Придбання і встановлення ілюмінації, одиниць</t>
  </si>
  <si>
    <t>Отримання технічних умов на збільшення потужності приєднань</t>
  </si>
  <si>
    <t>Отримання технічних умов, одиниць</t>
  </si>
  <si>
    <t>Проведення поточних ремонтів та утримання мереж зовнішнього освітлення</t>
  </si>
  <si>
    <t>Управління розвитку міського господарства та капітального будівництва Бахмутської міської ради, КП "БККП", ОСКП "Прогрес"</t>
  </si>
  <si>
    <t>Кількість ЛЗО - км/ світильників - одиниць/ лічильників - одиниць</t>
  </si>
  <si>
    <t>371,2/            7974/               120</t>
  </si>
  <si>
    <t xml:space="preserve">Сплата за спожиту електроенергію лініями зовнішнього освітлення </t>
  </si>
  <si>
    <t>Управління розвитку міського господарства та капітального будівництва Бахмутської міської ради, ОСКП "Прогрес"</t>
  </si>
  <si>
    <t>Споживання лініями зовнішнього освітлення електроенергії, тис. кВт/год</t>
  </si>
  <si>
    <t>Кількість камер відеоспостереження, одиниць</t>
  </si>
  <si>
    <t>Придбання та реєстрація техніки і спеціального обладнання для підприємств житлово-комунального господарств, у тому числі:</t>
  </si>
  <si>
    <t>Відзначення особистого внеску в соціально-економічний розвиток Бахмутської громади представників різних галузей, сфер та громадськості у зв’язку з проведенням державних та професійних свят, ювілейних та пам’ятних дат</t>
  </si>
  <si>
    <t>Залучення ініціативних груп громадян до просвітницьких заходів, підвищення кваліфікації з проєктного менеджменту, представників громадського сектору та місцевого самоврядування</t>
  </si>
  <si>
    <t>220/40</t>
  </si>
  <si>
    <t>Залучення громадськості до використання інструментів місцевої демократії, відстеження і вплив на процес прийняття рішень на місцевому рівні</t>
  </si>
  <si>
    <t>Стимулювання розвитку соціального підприємництва і приватного партнерства, виховання соціально відповідального бізнесу</t>
  </si>
  <si>
    <t xml:space="preserve">Проведення форуму підтримки громадських ініціатив </t>
  </si>
  <si>
    <t>Інше: Створення сприятливих умов для формування і розвитку організацій громадянського суспільства на території Бахмутської міської ТГ</t>
  </si>
  <si>
    <t>Кількість міських форумів, одиниць</t>
  </si>
  <si>
    <t xml:space="preserve">Кількість залучених громадян, осіб / кількість проведених навчальних тренінгів, просвітницьких заходів, одиниць
</t>
  </si>
  <si>
    <t xml:space="preserve">Кількість залучених громадян, осіб
</t>
  </si>
  <si>
    <t xml:space="preserve">Кількість запущених сервісів, одиниць </t>
  </si>
  <si>
    <t xml:space="preserve">Кількість конкурсів, одиниць/ кількість проєктів, одиниць
</t>
  </si>
  <si>
    <t xml:space="preserve">Кількість конкурсів ІГС, одиниць
</t>
  </si>
  <si>
    <t xml:space="preserve">Кількість носіїв зовнішньої реклами, одиниць
Кількість сюжетів, одиниць
</t>
  </si>
  <si>
    <t xml:space="preserve">48
48 
</t>
  </si>
  <si>
    <t>Протяжність зливової каналізації- пог.м / дренажної каналізації, пог.м</t>
  </si>
  <si>
    <t>Утримання пам'ятників</t>
  </si>
  <si>
    <t>Отримання проєктно-кошторисної документації на встановлення світлофорного об’єкту, одиниць</t>
  </si>
  <si>
    <t xml:space="preserve">4.3.1.
Забезпечення 
справедливої 
трансформації
ї вугільної 
галузі та 
підвищення 
ефективності 
управління 
традиційними 
енергетичним
и ресурсами
</t>
  </si>
  <si>
    <t>Кількість суб'єктів підприємництва, що отримають відшкодування частини відсоткової ставки за кредитами, одиниць</t>
  </si>
  <si>
    <t>Сприяння у працевлаштуванні, обранні підходящої роботи та одержанні інформації про ситуацію на ринку праці та перспективи його розвитку</t>
  </si>
  <si>
    <t>Чисельність осіб</t>
  </si>
  <si>
    <t>Сприяння зайнятості внутрішньо переміщеним особам через надання компенсації витрат роботодавця на оплату праці за працевлаштування на умовах строкових трудових договорів зареєстрованих безробітних</t>
  </si>
  <si>
    <t>Сприяння зайнятості внутрішньо переміщеним особам через надання компенсації зареєстрованому безробітному фактичних транспортних витрат на переїзд до іншої адміністративно-територіальної одиниці місця працевлаштування</t>
  </si>
  <si>
    <t>Чисельність безробітних, осіб</t>
  </si>
  <si>
    <t>Сприяння зайнятості внутрішньо переміщеним особам через надання компенсації витрат для проходження попереднього медичного та наркологічного огляду відповідно до законодавства, якщо це необхідно для працевлаштування зареєстрованого безробітного</t>
  </si>
  <si>
    <t>Працевлаштування на нові робочі місця безробітних громадян на умовах компенсації роботодавцю єдиного внеску, в тому числі внутрішньо переміщених осіб та учасників антитерористичної операції</t>
  </si>
  <si>
    <t xml:space="preserve">Сприяння конкурентоспроможності осіб на ринку праці шляхом надання комплексу профорієнтаційних послуг з використанням інноваційних форм роботи </t>
  </si>
  <si>
    <t>Забезпечення системної інформаційно-консультаційної роботи з активізації та підтримки підприємницької ініціативи громадян шляхом проведення семінарів, тренінгів, круглих столів та інших тематичних заходів щодо можливостей організації і розширення власної справи</t>
  </si>
  <si>
    <t>Кількість проведених заходів зазначеної тематики, одиниць</t>
  </si>
  <si>
    <t>Стимулювання розвитку підприємницької ініціативи клієнтів служби зайнятості шляхом надання одноразової допомоги для організації підприємницької діяльності</t>
  </si>
  <si>
    <t xml:space="preserve">Чисельність осіб,      які отримали одноразову допомогу для організації підприємницької діяльності </t>
  </si>
  <si>
    <t>Технічне переоснащення і модернізація  виробництва</t>
  </si>
  <si>
    <t>ПОГ "Бахмутське ВП УТОГ"</t>
  </si>
  <si>
    <t>Забезпечення прибуткової роботи підприємства,  тис. грн.</t>
  </si>
  <si>
    <t xml:space="preserve">1.2.3. Підтримка
галузей, що мають економічний
та інноваційний потенціал для розвитку </t>
  </si>
  <si>
    <t>Забезпечення діяльності міжвідомчої робочої групи з питань забезпечення реалізації рішень, спрямованих на підвищення рівня оплати праці та дотримання норм законодавства в частині мінімальної заробітної плати</t>
  </si>
  <si>
    <t>Відділ  з питань праці Бахмутської міської ради</t>
  </si>
  <si>
    <t>Кількість засідань міжвідомчої робочої групи</t>
  </si>
  <si>
    <t>Проведення інформаційно-роз’яснювальної роботи, яка направлена на впровадження механізмів легалізації зайнятості та заробітної плати</t>
  </si>
  <si>
    <t>Кількість вжитих заходів (публікацій, консультацій, семінарів, "круглих столів")</t>
  </si>
  <si>
    <t>Надання методичної та практичної допомоги підприємствам, установам, організаціям з питань соціального-трудових відносин</t>
  </si>
  <si>
    <t>Кількість консультацій, одиниць</t>
  </si>
  <si>
    <t>Проведення інформаційно-роз’яснювальної роботи щодо підвищення рівня заробітної плати працівників</t>
  </si>
  <si>
    <t xml:space="preserve">Проведення постійного моніторингу своєчасності і повноти виплати заробітної плати    </t>
  </si>
  <si>
    <t>Кількість наданих інформацій за результатами моніторингу</t>
  </si>
  <si>
    <t>Забезпечення діяльності міської комісії з питань погашення заборгованості по заробітній платі (грошового забезпечення), пенсій, стипендій та інших соціальних виплат</t>
  </si>
  <si>
    <t>Кількість інформацій</t>
  </si>
  <si>
    <t>Проведення інформаційно-роз’яснювальної роботи щодо дотримання законодавства про працю в частині своєчасної виплати заробітної плати та недопущення заборгованості з неї</t>
  </si>
  <si>
    <t>Здійснення контролю виконання графіків погашення заборгованості із заробітної плати</t>
  </si>
  <si>
    <t>Інформування правоохоронних органів та органів, які здійснюють державний нагляд та контроль за додержанням законодавства про працю, щодо вжиття заходів відносно боржників із заробітної плати</t>
  </si>
  <si>
    <t>Кількість наданих матеріалів</t>
  </si>
  <si>
    <t>Сприяння створенню міської тристоронньої соціально-економічної ради</t>
  </si>
  <si>
    <t xml:space="preserve">Укладення угоди між Бахмутською міською радою, координаційною радою профспілок та об'єднанням роботодавців, підведення підсумків її виконання </t>
  </si>
  <si>
    <t xml:space="preserve">Кількість засідань робочої групи з укладання Угоди </t>
  </si>
  <si>
    <t>Забезпечення безперервного  соціального діалогу шляхом проведення зустрічей, конференцій, "круглих столів"</t>
  </si>
  <si>
    <t>Кількість проведених заходів</t>
  </si>
  <si>
    <t>Здійснення систематичного висвітлення у засобах масової інформації домовленостей, досягнутих під час проведення консультацій і переговорів сторін соціального діалогу, та оприлюднення інформації про стан виконання взятих на себе зобов’язань</t>
  </si>
  <si>
    <t>Кількість опублікованих матеріалів</t>
  </si>
  <si>
    <t>Відсоток  виконаних графіків  погашення  заборгованості,%</t>
  </si>
  <si>
    <t>Надання компенсації фізичним особам, які надають соціальні послуги відповідно до постанови Кабінету Міністрів України від 29.04.2004 № 558 “Про затвердження Порядку призначення і виплати компенсації фізичним особам, які надають соціальні послуги”;   Надання компенсації фізичним особам,  які надають соціальні послуги з догляду на непрофесійній основі відповідно до постанови КМУ від 23.09.2020 № 859)</t>
  </si>
  <si>
    <t>кількість осіб, яким буде надана компенсація</t>
  </si>
  <si>
    <t xml:space="preserve">Забезпечення надання інтегрованих соціальних послуг для сімей з дітьми в громаді </t>
  </si>
  <si>
    <t>Забезпечення діяльності "Мобільної бригади соціально-психологічної допомоги особам, які постраждали від домашнього насильства та/або насильства за ознакою статі"</t>
  </si>
  <si>
    <t xml:space="preserve">Надання матеріальної допомоги родинам цивільних осіб, які загинули внаслідок збройного конфлікту </t>
  </si>
  <si>
    <t>Кількість родин</t>
  </si>
  <si>
    <t>Кількість сімей</t>
  </si>
  <si>
    <t>Організація поздоровлення  на дому старожилів - ювілярів до пам'ятних дат та подій</t>
  </si>
  <si>
    <t>Контингент отримувачів, осіб</t>
  </si>
  <si>
    <t>Оплата судових зборів</t>
  </si>
  <si>
    <t>Кількість ліцензійних програм, одиниць</t>
  </si>
  <si>
    <t>Кількість програмних комплексів, одиниць</t>
  </si>
  <si>
    <t>Кількість судових зборів, одиниць</t>
  </si>
  <si>
    <t>Контингент, осіб</t>
  </si>
  <si>
    <t>Кількість виплат , одиниць</t>
  </si>
  <si>
    <t xml:space="preserve">Бахмутський міський центр соціальних служб </t>
  </si>
  <si>
    <t>20/15</t>
  </si>
  <si>
    <t>Звіти про оцінку майна та їх рецензування, одиниць</t>
  </si>
  <si>
    <t>Відділ надання адміністративних послуг Бахмутської міської ради</t>
  </si>
  <si>
    <t>Кількість  наданих  адмінпослуг за рік, одиниць</t>
  </si>
  <si>
    <t>Розширення  переліку  послуг, які надаються  через ЦНАП у т.ч.  запровадження  їх надання в електронному  вигляді</t>
  </si>
  <si>
    <t>Суб'єкти надання  адміністративних  послуг,  відділ надання адміністративних послуг Бахмутської міської ради</t>
  </si>
  <si>
    <t>Кількість видів          послуг, одиниць</t>
  </si>
  <si>
    <t>Кількість профінансованих бізнес проєктів, одиниць</t>
  </si>
  <si>
    <t xml:space="preserve">Управління розвитку міського господарства та капітального будівництва Бахмутської міської ради, Управління муніципального розвитку Бахмутської міської ради,
Управління культури Бахмутської міської ради,
комунальні підприємства
</t>
  </si>
  <si>
    <t>Управління муніципального розвитку Бахмутської міської ради, КП "Бахмутський комбінат комунальних підприємств"</t>
  </si>
  <si>
    <t xml:space="preserve">Управління розвитку міського господарства та капітального будівництва Бахмутської міської ради, КП "Бахмутський комбінат комунальних підприємств" , ОСКП "ПРОГРЕС" </t>
  </si>
  <si>
    <t>Управління розвитку міського господарства та капітального будівництва Бахмутської міської ради, КП "Бахмутський комбінат комунальних підприємств"</t>
  </si>
  <si>
    <t>6/2</t>
  </si>
  <si>
    <t>Управління економічного розвитку Бахмутської міської ради, Бахмутський міський центр зайнятості   (за згодою), Донецька торгово-промислова палата(за згодою), місцеві ОГС</t>
  </si>
  <si>
    <t>А.2.2. Сприяння створенню сільськогосподарських кооперативів</t>
  </si>
  <si>
    <t>Агенція місцевого розвитку, суб'єкти господарства в сфері агропромислового розвитку, Бахмутська міська рада, громадськість</t>
  </si>
  <si>
    <t>А.2.3. Сприяння сільськогосподарському виробництву та переробці із високою доданою вартістю</t>
  </si>
  <si>
    <t>А.1.3. Місцеві стимули для розвитку підприємництва</t>
  </si>
  <si>
    <t>Управління економічного розвитку Бахмутської міської ради, міжнародні організації з надання технічної допомоги, суб'єкти господарювання</t>
  </si>
  <si>
    <t>Придбання племінного молодняку великої рогатої худоби</t>
  </si>
  <si>
    <t>Сільськогосподарські підприємства</t>
  </si>
  <si>
    <t>Розробка документу для створення інфраструктури розвитку бізнесу, одиниць</t>
  </si>
  <si>
    <t>Підвищення рівня обізнаності суб'єктів підприємницької діяльності та сприяння збільшенню кількості суб'єктів господарювання в сільських населених пунктах, консультацій, одиниць.</t>
  </si>
  <si>
    <t>Розвиток бізнесу в пріоритетних для територіальної громади напрямах, створення нових робочих місць, одиниць</t>
  </si>
  <si>
    <t>Заміна опалювальних приладів будівлі приймання виноматеріалів</t>
  </si>
  <si>
    <t xml:space="preserve">Заміна опалювальних приладів будівлі  прирейкового корпусу </t>
  </si>
  <si>
    <t xml:space="preserve">ПрАТ  «АРТВАЙНЕРІ»                        </t>
  </si>
  <si>
    <t xml:space="preserve">Енергомодернізація побутових приміщень нижнього гаражу </t>
  </si>
  <si>
    <t xml:space="preserve">Енергозбереження та модернізація споруд (технічне переоснащення насосного обладнання каналізаційних насосних станцій) </t>
  </si>
  <si>
    <t>Впровадження новітніх технологій у виробництво тваринницької продукції                     (застосування роботів для доїння корів, введення в дію доїльного залу фірми DeLaval)</t>
  </si>
  <si>
    <t>Поточний ремонт приміщень туалетів адміністративної будівлі Бахмутської міської ради, розташованої за адресою: м.Бахмут, вул. Миру,44</t>
  </si>
  <si>
    <t xml:space="preserve">Зберігання, доставка підручників та посібників </t>
  </si>
  <si>
    <t>Розроблення та виготовлення оновленого посібника «Подарунок першокласнику»</t>
  </si>
  <si>
    <t>Забезпечення розвитку мотивації досягнення успіху учнів та вчителів шляхом виплати стипендій Бахмутської міської ради та премій за високу результативність у Всеукраїнських учнівських олімпіадах, турнірах, конкурсах, ЗНО</t>
  </si>
  <si>
    <t>Надання матеріальної допомоги для придбання одягу та взуття дітям-сиротам та дітям, позбавленим батьківського піклування, які навчаються у закладах загальної середньої освіти всіх форм власності на території Бахмутської міської ТГ</t>
  </si>
  <si>
    <t>Придбання вогнегасників та респіраторів у всі заклади освіти</t>
  </si>
  <si>
    <t>Придбання світильників у заклади освіти</t>
  </si>
  <si>
    <t>Придбання протипожежних люків у заклади освіти</t>
  </si>
  <si>
    <t>Здійснення заміни застарілого обладнання харчоблоків в закладах освіти громади</t>
  </si>
  <si>
    <t xml:space="preserve">Придбання ліній роздачі на харчоблоки по закладам загальної середньої освіти </t>
  </si>
  <si>
    <t xml:space="preserve">Сприяння оновленню  в закладах дошкільної освіти  громади меблів </t>
  </si>
  <si>
    <t xml:space="preserve">Сприяння оновленню  в закладах загальної середньої освіти громади меблів </t>
  </si>
  <si>
    <t xml:space="preserve">Сприяння оновленню  в закладах дошкільної освіти  громади посуду та іншого інвентарю  на харчоблоки </t>
  </si>
  <si>
    <t xml:space="preserve">Сприяння проведенню поточних ремонтів шляхом придбання будівельних матеріалів </t>
  </si>
  <si>
    <t>Сприяння забезпеченню базовим обладнанням  навчальних кабінетів із предметів   природно-математичного циклу</t>
  </si>
  <si>
    <t>Оновлення транспортних засобів</t>
  </si>
  <si>
    <t>Сприяння створенню сенсорних (ресурсних) кімнат в закладах освіти для надання освітніх послуг дітям з особливими освітніми потребами</t>
  </si>
  <si>
    <t>Організація харчування вихованців закладів дошкільної освіти</t>
  </si>
  <si>
    <t xml:space="preserve">Організація харчування учнів 1-4 класів та учнів пільгових категорій в закладах загальної середньої освіти та вихованців Покровського НВК </t>
  </si>
  <si>
    <t>Розробка нових та коригування існуючих проєктно-кошторисних та іншої документації по  у закладах дошкільної освіти</t>
  </si>
  <si>
    <t xml:space="preserve">Сприяння оновленню  в  закладах загальної середньої освіти громади посуду та іншого інвентарю  на харчоблоки </t>
  </si>
  <si>
    <t>Сприяння оновленню  в закладах дошкільної освіти  громади  м'якого інвентарю</t>
  </si>
  <si>
    <t>Сприяння оновленню  в  закладах загальної середньої освіти громади  м'якого інвентарю</t>
  </si>
  <si>
    <t>Розробка нових та коригування існуючих проєктно-кошторисних та іншої документації по   закладах загальної середньої освіти</t>
  </si>
  <si>
    <t>Налагодження взаємодії між Бахмутською міською радою та дитячими, молодіжними громадськими організаціями. Проведення стажування соціально активної та талановитої молоді в органах   місцевого самоврядування</t>
  </si>
  <si>
    <t>Сприяння підтримці обдарованої та талановитої молоді, забезпечення її участі у Всеукраїнських, міжобласних, міських конкурсах, змаганнях</t>
  </si>
  <si>
    <t xml:space="preserve">Проведення конкурсу молодих сімейних пар та сімейних свят </t>
  </si>
  <si>
    <t>Забезпечення участі дітей  в  обласних заходах</t>
  </si>
  <si>
    <t>Здійснення лекційно - просвітницької роботи серед молоді щодо попередження домашнього насильства</t>
  </si>
  <si>
    <t xml:space="preserve">Управління молодіжної політики та у справах дітей Бахмутської міської ради </t>
  </si>
  <si>
    <t>Проведення інформаційної кампанії щодо запобігання та протидії булінгу, мобінгу та іншим формам  насильства серед дітей та молоді.</t>
  </si>
  <si>
    <r>
      <t xml:space="preserve">Кількість люків, одиниць </t>
    </r>
    <r>
      <rPr>
        <sz val="12"/>
        <color rgb="FFFF0000"/>
        <rFont val="Times New Roman"/>
        <family val="1"/>
        <charset val="204"/>
      </rPr>
      <t xml:space="preserve"> </t>
    </r>
  </si>
  <si>
    <t>Капітальний ремонт та реконструкція доріг, встановлення пішохідних огороджень</t>
  </si>
  <si>
    <t>Капітальний ремонт тротуарів</t>
  </si>
  <si>
    <t>Виконання капітального ремонту тротуарів площею, тис. м2</t>
  </si>
  <si>
    <t xml:space="preserve">Впровадження заходів направлених на популяризацію  успішного місцевого бізнесу (виставко-ярмаркові заходи, проведення «Дня відкритих дверей» на успішних підприємствах Бахмутської ТГ,  тощо) </t>
  </si>
  <si>
    <t>4.1.4. Зниження
  навантаження                  на атмосферне
повітря</t>
  </si>
  <si>
    <t>Проведення робіт з інвентаризації джерел забруднення навколишнього природного середовища</t>
  </si>
  <si>
    <t>ПрАТ «АРТВАЙНЕРІ»</t>
  </si>
  <si>
    <t>4.1.3. Захист водних ресурсів від виснаження та забруднення</t>
  </si>
  <si>
    <t xml:space="preserve">Паспортизація ставка на річці Бахмутка в м. Бахмут </t>
  </si>
  <si>
    <t xml:space="preserve">Ліквідація наслідків буреломів, сніголомів, вітровалів    </t>
  </si>
  <si>
    <t>Заходи з озеленення  території Бахмутської міської територіальної громади</t>
  </si>
  <si>
    <t>400/1000/               7100</t>
  </si>
  <si>
    <t>400/100</t>
  </si>
  <si>
    <t>Управління культури Бахмутської 
міської ради</t>
  </si>
  <si>
    <t>17/31/50</t>
  </si>
  <si>
    <t>КП "Бахмутський парк культури та відпочинку"</t>
  </si>
  <si>
    <t>10/100</t>
  </si>
  <si>
    <t>4.1.5. Збереження
біологічного та ландшафтного
різноманіття, родючості земель</t>
  </si>
  <si>
    <t>Проведення спеціальних заходів, спрямованих на запобігання знищенню чи пошкодженню природних комплексів територій та об’єктів природно-заповідного фонду</t>
  </si>
  <si>
    <t xml:space="preserve">Придбання обладнання для збору побутових відходів, а саме: контейнерів для збору твердих побутових відходів  </t>
  </si>
  <si>
    <t>Придбання та впровадження обладнання для збору побутових відходів, а саме: контейнерних майданчиків та контейнерів для роздільного збору відходів</t>
  </si>
  <si>
    <t>20/60</t>
  </si>
  <si>
    <t>Облаштування споруд для збору побутових відходів, а саме: контейнерних майданчиків для збору твердих побутових відходів  на території Бахмутської міської територіальної громади</t>
  </si>
  <si>
    <t>Придбання обладнання для збору побутових відходів, а саме: контейнерів «Мультиліфт» для  збору великогабаритних відходів</t>
  </si>
  <si>
    <t xml:space="preserve">Функціонування державної системи моніторингу навколишнього природного середовища    </t>
  </si>
  <si>
    <t>Проведення заходів 
щодо пропаганди охорони навколишнього природного середовища, видання поліграфічної продукції з екологічної тематики</t>
  </si>
  <si>
    <t>Розробка ПКД «Будівництво каналізаційної мережі в с. Іванівське по вул. Терешковій»</t>
  </si>
  <si>
    <t>Площа реконструкції скверу, га</t>
  </si>
  <si>
    <t>4.1.1. Удосконалення публічного екологічного
управління та моніторингу</t>
  </si>
  <si>
    <t>Проведення стратегічної екологічної оцінки містобудівної документації території Бахмутської  міської територіальної громади</t>
  </si>
  <si>
    <t>Заходи   щодо   відновлення  і  підтримання  сприятливого гідрологічного режиму та санітарного стану річок,  а саме: заходи з розчищення русла б. Чиркова</t>
  </si>
  <si>
    <t>КП «БАХМУТ-ВОДА»</t>
  </si>
  <si>
    <t>КП "Бахмутський комбінат комунальних послуг"</t>
  </si>
  <si>
    <t>КП "Бахмутський комбінат комунальних послуг", ОСКП «Прогрес»</t>
  </si>
  <si>
    <t xml:space="preserve">КП "Бахмутський комбінат комунальних послуг",   ОСКП «Прогрес»                             </t>
  </si>
  <si>
    <t>КП "Бахмутський комбінат комунальних послуг",
ОСКП «Прогрес»</t>
  </si>
  <si>
    <t>КП "Бахмутський комбінат комунальних послуг",
ТОВ «УМВЕЛЬТ Бахмут»</t>
  </si>
  <si>
    <t>Управління розвитку міського господарства та капітального будівництва Бахмутської міської ради</t>
  </si>
  <si>
    <t>3.</t>
  </si>
  <si>
    <t>4.</t>
  </si>
  <si>
    <t>10 заходів</t>
  </si>
  <si>
    <t>Підвищення кваліфікації працівників Бахмутської міської ради шляхом проведення семінарів, конференцій, навчальних поїздок тощо, у т.ч. обмін досвідом</t>
  </si>
  <si>
    <t xml:space="preserve"> 120/1500</t>
  </si>
  <si>
    <t>Кількість проведених заходів зазначеної тематики, одиниць/кількість осіб, охоплених профорієнтаційними послугами, осіб</t>
  </si>
  <si>
    <t>Кількість проведених заходів,  одиниць</t>
  </si>
  <si>
    <t>Протяжність живильного проводу, тис.метрів погонних</t>
  </si>
  <si>
    <t>Утворення місцевої системи автоматизованого оповіщення, її експлуатаційно-технічного обслуговування, інтеграція місцевої системи автоматизованого оповіщення до регіональної системи</t>
  </si>
  <si>
    <t>Закупівля засобів індивідуального захисту органів дихання (протигазів) для непрацюючого населення, яке проживає у прогнозованих зонах хімічного забруднення та в зоні можливого хімічного забруднення</t>
  </si>
  <si>
    <t>Приведення наявного фонду захисних споруд цивільного захисту у готовність до використання за призначенням</t>
  </si>
  <si>
    <t>Кількість відновлених захисних споруд</t>
  </si>
  <si>
    <t>Оснащення консультаційних пунктів</t>
  </si>
  <si>
    <t>Капітальний ремонт приміщення 1-го поверху нежитлової будівлі пожежного депо 47 державної пожежно-рятувальної частини 8 державного пожежно-рятувального загону ГУ ДСНС України у Донецькій області, розташованої за адресою: м. Бахмут, вул. Сибірцева, 23</t>
  </si>
  <si>
    <t>Обладнання приміщення Бахмутського міського Центру технічної творчості дітей та юнацтва системою протипожежного захисту та блискавкозахисту</t>
  </si>
  <si>
    <t>Створення навчальної та матеріально-технічної бази підготовки посадових осіб оперативної групи територіальної оборони, особового складу підрозділу територіальної оборони</t>
  </si>
  <si>
    <t xml:space="preserve">Управління розвитку міського господарства та капітального будівництва Бахмутської міської ради, відділ з питань цивільного захисту, мобілізаційної та оборонної роботи Бахмутської міської ради </t>
  </si>
  <si>
    <t>Забезпечення робочого стану вуличних гучномовців, одиниць</t>
  </si>
  <si>
    <t>Кількість придбаних засобів індивідуального захисту органів дихання, одиниць</t>
  </si>
  <si>
    <t>Кількість організовах постів, одиниць</t>
  </si>
  <si>
    <t>Кількість перезаряджених вогнегасників, одиниць</t>
  </si>
  <si>
    <t>Кількість будівель обладнаних системою протипожежного захисту та блискавкозахисту, одиниць</t>
  </si>
  <si>
    <t>Кількість будівель обладнаних системою протипожежного захисту, одиниць</t>
  </si>
  <si>
    <t>Кількість амбулаторій обладнаних системою протипожежного захисту, одиниць</t>
  </si>
  <si>
    <t xml:space="preserve">Кількість будівель обладнаних системою протипожежного захисту, одиниць </t>
  </si>
  <si>
    <t>Реконструкція системи живлення  тролейбусного маршруту №6</t>
  </si>
  <si>
    <t xml:space="preserve">0,014 / 0,037    </t>
  </si>
  <si>
    <t>кількість укладених договорів, за якими необхідно погашати відсотки, договорів</t>
  </si>
  <si>
    <t>Конвертування та внесення наявних геопросторових баз даних  до  геопросторових  даних містобудівного кадастру м.Бахмут</t>
  </si>
  <si>
    <t>Матеріально-технічне забезпечення служб містобудівного кадастру</t>
  </si>
  <si>
    <t>Створення бази даних містобудівного кадастру на місцевому рівні, одиниць</t>
  </si>
  <si>
    <t>БФМ (формат А-4), одиниць ; програмне забезпечення для експлуатації  містобудівного кадастру на місцевому рівні, одиниць</t>
  </si>
  <si>
    <t>Створення інфраструктури геопросторових даних топографічної основи територій Бахмутської міської ТГ</t>
  </si>
  <si>
    <t xml:space="preserve">Топографічна основа територій Бахмутської міської ТГ </t>
  </si>
  <si>
    <t>Заходи з навчання та підвищення кваліфікації спеціалістів в галузі містобудування</t>
  </si>
  <si>
    <t>Кількість спеціалістів, які успішно пройшли навчання, осіб</t>
  </si>
  <si>
    <r>
      <t>Проведення  приватизації,  відчуження   об’єктів  права комунальної власності</t>
    </r>
    <r>
      <rPr>
        <b/>
        <sz val="12"/>
        <color theme="1"/>
        <rFont val="Times New Roman"/>
        <family val="1"/>
        <charset val="204"/>
      </rPr>
      <t xml:space="preserve"> </t>
    </r>
    <r>
      <rPr>
        <sz val="12"/>
        <color theme="1"/>
        <rFont val="Times New Roman"/>
        <family val="1"/>
        <charset val="204"/>
      </rPr>
      <t xml:space="preserve">територіальної громади, здійснення оцінки об’єктів для цілей приватизації, відчуження    </t>
    </r>
  </si>
  <si>
    <t xml:space="preserve">Впровадження електронного документообігу в закладах охорони здоров’я (заміна та придбання комп`ютерної техніки, придбання ліцензійних програм) </t>
  </si>
  <si>
    <t xml:space="preserve"> Управління охорони здоров`я Бахмутської міської ради, комунальні некомерційні підприємства  охорони здоров`я м. Бахмут   </t>
  </si>
  <si>
    <t xml:space="preserve">Кількість закладів, одиниць </t>
  </si>
  <si>
    <t>Придбання тест/систем, реактивів та систем відбору крові задля добровільного консультування і тестування на ВІЛ-інфекцію та обстеження ВІЛ-інфікованих пацієнтів , що перебувають під медичним наглядом</t>
  </si>
  <si>
    <t xml:space="preserve">Управління охорони здоров`я Бахмутської міської ради, КНП "ЦПМД м. Бахмута", КНП "БЛІЛ м.Бахмут"  </t>
  </si>
  <si>
    <t>Засобами технічної  реабілітації, у тому числі:</t>
  </si>
  <si>
    <t>Управління охорони здоров`я Бахмутської міської ради, КНП "БЛІЛ м. Бахмут"</t>
  </si>
  <si>
    <t>Забезпечення молочними сумішами дітей до 1-го року життя, народжених від ВІЛ-інфікованих матерів</t>
  </si>
  <si>
    <t>Забезпечення молочними сумішами дітей грудного та раннього віку з числа внутрішньо переміщених осіб</t>
  </si>
  <si>
    <t>Забезпечення заробітною платою медичних працівників фельдшерських пунктів у сільській місцевості Бахмутської міської територіальної громади</t>
  </si>
  <si>
    <t>Поточний ремонт напівпідвального приміщення корпусу № 1  та підвального приміщення корпусу № 2 КНП "ЦПМД м.Бахмута"  за адресою: м.Бахмут, вул. О.Сибірцева,15</t>
  </si>
  <si>
    <t xml:space="preserve">Cплата щорічних членських внесків до Місцевої асоціації органів місцевого самоврядування </t>
  </si>
  <si>
    <t>Технічна підтримка системи електронного голосування ПТК "Віче"</t>
  </si>
  <si>
    <t>Придбання та поновлення ліцензій комп'ютерних програм (антивірусний захист) для апарату Бахмутської міської ради та її виконавчих органів</t>
  </si>
  <si>
    <t>Кількість наданих послуг, одиниць</t>
  </si>
  <si>
    <t>7 учасників бойових дій
3 інваліди війни</t>
  </si>
  <si>
    <t xml:space="preserve">Заходи з озеленення території Бахмутської міської територіальної громади, а саме: інвентаризація зелених насаджень об'єктів зеленого господарства                </t>
  </si>
  <si>
    <t>економія: 1)електричної енергії,млн. кВтгод.; 2.)природного газу,млн.куб.м</t>
  </si>
  <si>
    <t xml:space="preserve">Енергомодернізація  побутових приміщень, та приміщення диспетчерської верхнього гаражу </t>
  </si>
  <si>
    <t xml:space="preserve">економія електричної енергії, млн.кВт.год </t>
  </si>
  <si>
    <t xml:space="preserve">Відшкодування відсоткової ставки за кредитами, залученими на заходи  з енергозбереження та підвищення енергоефективності для населення  Бахмутської міської територіальної громади </t>
  </si>
  <si>
    <t>Модернізація теплових мереж - заміна аварійних участків трубопроводів 200 м, чавунних на сталеві радіатори, запірної арматури</t>
  </si>
  <si>
    <t>Створення кооперативів, одиниць</t>
  </si>
  <si>
    <t>Знищення та попередження розповсюдження карантинних бур'янів</t>
  </si>
  <si>
    <t>Надавати допомогу та підтримку процесу об'єднання місцевих громад шляхом сприяння процесу узгодження між громадами, а також інституційному та організаційному зміцненню</t>
  </si>
  <si>
    <t>Забезпечення ефективного  функціонування Центру  надання  адміністративних послуг Бахмутської міської ради  та його віддалених робочих місць</t>
  </si>
  <si>
    <t>Укладання договорів оренди, проведення аукціонів на право оренди, договорів оренди/ аукціонів</t>
  </si>
  <si>
    <t>Розширення партнерських відносин та взаємодія з питань формування і реалізації проєктів в рамках ініціатив (програм) міжнародних та фінансових установ</t>
  </si>
  <si>
    <t>Інше завдання: Забезпечення вільного доступу до нормативно-правової інформації про діяльність Бахмутської міської ради</t>
  </si>
  <si>
    <t xml:space="preserve">Кількість нормативно-правових актів:
-сесій, одиниць/
-рішень виконавчого комітету, одиниць/
-розпоряджень міського голови, одиниць
</t>
  </si>
  <si>
    <t>Залучення молоді та діючих  підприємців до тренінгів з психології підприємництва, бізнес планування, маркетингу, управління інноваціями, енергоефективності  та конкурентоспроможножності</t>
  </si>
  <si>
    <t xml:space="preserve">Інформування суб’єктів господарювання через місцеві ЗМІ,  офіційний вебсайті Бахмутської міської ради, соціальні мережі  про зміни в чинному законодавстві  у  сфері оподаткування </t>
  </si>
  <si>
    <t xml:space="preserve">Кількість ринків, на яких буде проведено переоснащення, благоустрій території, створено  умови для продажу сільськогосподарської продукції  її виробниками, одиниць
</t>
  </si>
  <si>
    <t>Придбання обладнання для ремонту (пневматичний та ручний інструмент, домкрат, шино монтажний та зварівальний апарат, компресор, інше)</t>
  </si>
  <si>
    <t xml:space="preserve">Відшкодування витрат за перевезення пасажирів відповідно до договору з замовником
(Управління розвитку міського господарства та капітального будівництва Бахмутської міської ради)
</t>
  </si>
  <si>
    <t xml:space="preserve">Кількість наданих послуг, одиниць </t>
  </si>
  <si>
    <t>Забезпечення інформатизації закладів дошкільної освіти (придбання оргтехніки, підключення до мережі швидкісного Інтернету) з обов’язковим якісним системним адмініструванням</t>
  </si>
  <si>
    <t>Запровадження  інноваційних освітніх технологій та сучасних моделей роботи з обдарованими учнями</t>
  </si>
  <si>
    <t>Кількість осіб, якім проведено добровільне тестування</t>
  </si>
  <si>
    <t>Закупівля вакцин та сивороток для забезпечення населення медичними імунобіологічними препаратами проти вакцинокерованих інфекцій, зокрема сказу, правцю, ботулізму, туляремії тощо</t>
  </si>
  <si>
    <t>Загальна кількість пільговиків, які забезпечені засобами технічної реабілітації</t>
  </si>
  <si>
    <t>Забезпечення пільгової категорії громадян Бахмутської міської територіальної громади обстеженням методом магнітно-резонансної томографії</t>
  </si>
  <si>
    <t>Придбання дихальних апаратів для новонароджених, в т.ч. для недоношених</t>
  </si>
  <si>
    <t>Придбання лікарських засобів, товарів медичного призначення для лікування населення при виникненні коронавірусної хвороби COVID-19  та придбання засобів індивідуального захисту для  працівників КНП охорони здоров`я  м. Бахмут</t>
  </si>
  <si>
    <t>Кількість медпрацівників, які забезпечені ЗІЗ, осіб</t>
  </si>
  <si>
    <t>Забезпечення експлуатації та технічного обслуговування систем протипожежного захисту в амбулаторіях №№ 1,2,8 КНП "ЦПМД м. Бахмута"</t>
  </si>
  <si>
    <t>2.3.3. Підтримка 
спорту вищих досягнень, дитячо-юнацького і резервного спорту</t>
  </si>
  <si>
    <t>Кількість придбаного обладнання, одиниць</t>
  </si>
  <si>
    <t>Інше: Забезпечення ефективних процедур участі громадськості під час вирішення питань місцевого значення</t>
  </si>
  <si>
    <t>Інше: Створення сприятливих умов для між секторальної співпраці</t>
  </si>
  <si>
    <t>Придбання необхідних матеріально технічних засобів,%</t>
  </si>
  <si>
    <t>Дніпропетровська філія ПАТ "Укртелеком", відділ  з питань цивільного захисту, мобілізаційної та оборонної роботи Бахмутської міської ради</t>
  </si>
  <si>
    <t>Управління розвитку міського господарства та капітального будівництва Бахмутської міської ради, відділ  з питань цивільного захисту, мобілізаційної та оборонної роботи Бахмутської міської ради</t>
  </si>
  <si>
    <t>Управління розвитку міського господарства та капітального будівництва Бахмутської міської ради, Відділ  з питань цивільного захисту, мобілізаційної та оборонної роботи Бахмутської міської ради</t>
  </si>
  <si>
    <t>Ліквідація та мінімізація наслідків виникнення надзвичайних ситуацій на воді шляхом розвитку мережі рятувальних станцій, постів у місцях для масового відпочинку населення на водних об'єктах</t>
  </si>
  <si>
    <t>Бахмутська міська рада, відділ  з питань цивільного захисту, мобілізаційної та оборонної роботи Бахмутської міської ради</t>
  </si>
  <si>
    <t>Структурні підрозділи Бахмутської міської ради, установи бюджетної сфери</t>
  </si>
  <si>
    <t>Кількість встановлених вогнезахисних дверей та люків, одиниць</t>
  </si>
  <si>
    <t>Управління освіти Бахмутської міської ради, відділ  з питань цивільного захисту, мобілізаційної та оборонної роботи Бахмутської міської ради</t>
  </si>
  <si>
    <t>Обладнання приміщення Іванівської загальноосвітньої школи І-ІІІ ступенів системою протипожежного захисту та блискавкозахисту, обробка дерев'яних елементів горищних покриттів</t>
  </si>
  <si>
    <t xml:space="preserve">Обладнання приміщення Бахмутського міського Центру дітей та юнацтва системою протипожежного захисту та блискавкозахисту, обробка дерев'яних елементів горищних покриттів </t>
  </si>
  <si>
    <t>Управління охорони здоров'я Бахмутської міської ради, Комунальне некомерційне підприємство "Бахмутська стоматологічна поліклініка",  відділ  з питань цивільного захисту, мобілізаційної та оборонної роботи Бахмутської міської ради</t>
  </si>
  <si>
    <t>Управління охорони здоров'я Бахмутської міської ради, Комунальне некомерційне підприємство "Центр первинної медичної допомоги м. Бахмута",  відділ  з питань цивільного захисту, мобілізаційної та оборонної роботи Бахмутської міської ради</t>
  </si>
  <si>
    <t>Управління культури Бахмутської міської ради, відділ  з питань цивільного захисту, мобілізаційної та оборонної роботи Бахмутської міської ради</t>
  </si>
  <si>
    <t>Кількість об'єктів обладнаних системою протипожежного захисту, одиниць</t>
  </si>
  <si>
    <t>Обробка дерев'яних елементів горищних покриттів приміщень Мистецьких шкіл</t>
  </si>
  <si>
    <t>Кількість будівель в яких проведено обробку дерев'яних елементів горищних покритті, одиниць</t>
  </si>
  <si>
    <t>Кількість будівель в яких проведено обробку дерев'яних елементів горищних покриттів, одиниць</t>
  </si>
  <si>
    <t>Обробка дерев'яних елементів горищних покриттів приміщення в будівлі Бахмутського міського центру соціальних служб для  сім'ї, дітей та молоді</t>
  </si>
  <si>
    <t>Управління молодіжної політики та у справах дітей Бахмутської міської ради, Бахмутський міський центр соціальних служб для сім'ї, дітей та молоді, відділ  з питань цивільного захисту, мобілізаційної та оборонної роботи Бахмутської міської ради</t>
  </si>
  <si>
    <t>Територіальний центр комплектування та соціальної підтримки Бахмутського районного територіального центру комплектування та соціальної підтримки, відділ  з питань цивільного захисту, мобілізаційної та оборонної роботи Бахмутської міської ради</t>
  </si>
  <si>
    <t>Кількість придбаних засобів зв'язку та  допоміжної оргтехніки, одиниць</t>
  </si>
  <si>
    <t>Придбання технічних  засобів (аудіо, відеотехніки), для протидії незаконному обігу наркотичних засобів, психотропних речовин і прекурсорів та зловживанню ними</t>
  </si>
  <si>
    <t>Надання окремим категоріям громадян пільг за житлово-комунальні послуги, передбачені діючим законодавством України</t>
  </si>
  <si>
    <t>Надання матеріальної допомоги на поховання окремих категорій громадян згідно Закону України «Про поховання та похоронну справу»</t>
  </si>
  <si>
    <t>Надання одноразової матеріальної допомоги особам похилого віку, малозабезпеченим громадянам, особам з інвалідністю та дітям з інвалідністю</t>
  </si>
  <si>
    <t>Забезпечення працездатності програмного комплексу "Криптосервер: Модуль шифрування", що використовується для захисту інформації, яка передається засобами електронного зв'язку</t>
  </si>
  <si>
    <t>Кількість виготовленої та відкоригованої ПКД, одиниць</t>
  </si>
  <si>
    <t>10 - закладів вищої освіти та фахової передвищої освіти;                           2 - заклади професійно-технічної освіти</t>
  </si>
  <si>
    <t>Проведення лекцій-порад, виставок – порад, актуальних діалогів, інформаційних годин,  бесід, відео лекторіїв, «круглих столів» щодо формування здорового способу життя та профілактики правопорушень, попередження бездоглядності, вживання тютюнових виробів, спиртних напоїв, наркотичних речовин в дитячому та молодіжному середовищі</t>
  </si>
  <si>
    <t>Проведення тренінгів, інформаційної роботи  для жінок і дівчат, які постраждали від різних видів кофліктів щодо розвитку соціальних навичок та поведінки</t>
  </si>
  <si>
    <t>Строк розробки та реєстрації продукта, період</t>
  </si>
  <si>
    <t xml:space="preserve"> - БАД, "Вітаміни для жіночого здоров`я"</t>
  </si>
  <si>
    <t xml:space="preserve">ІІІ квартал </t>
  </si>
  <si>
    <t xml:space="preserve"> - БАД, "Вітаміни для чоловічого здоров`я"</t>
  </si>
  <si>
    <t xml:space="preserve">Створення  Play – платформи 
(ігрових куточків)  у бібліотеках міської ЦБС: бібліотеки – філіали № 2, № 3(с. Іванівське) ,  № 7(с. Зайцеве), № 9 (с. Покровське), №6 ( Кліщіївка)
</t>
  </si>
  <si>
    <t xml:space="preserve">        Кількість меблів, одиниць</t>
  </si>
  <si>
    <t>Поповнення бібліотечних фондів, одиниць</t>
  </si>
  <si>
    <t>Кількість штендерів, одиниць</t>
  </si>
  <si>
    <t>Кількість техніки/ меблів, одиниць</t>
  </si>
  <si>
    <t>Кількість придбаних ігор, одиниць</t>
  </si>
  <si>
    <t>3/20</t>
  </si>
  <si>
    <t>Кількість апаратури, одиниць</t>
  </si>
  <si>
    <t>Кількість придбаної меблі, одиниць</t>
  </si>
  <si>
    <t>3/100</t>
  </si>
  <si>
    <t xml:space="preserve">Створення трьох інтерактивних зон (двір музею).
Створення дерев’яної розбірної фортеці -конструктора в збільшеному масштабі для проведення інтерактивних лекцій.
</t>
  </si>
  <si>
    <t>Кількість вітрин, одиниць</t>
  </si>
  <si>
    <t>Кількість фоторамок, одиниць</t>
  </si>
  <si>
    <t xml:space="preserve">Створення залу Пам’яті та відновлення експозиції «Зал єврейської культури та побуту».
Придбання вітрин різної конфігурації 
</t>
  </si>
  <si>
    <t xml:space="preserve">Урізноманітнення  лекційної діяльності ілюстративним  матеріалом, розширення можливості демонстрування надбань художників:
придбання сенсорних фоторамок різних конфігурацій для модернізації експозиційних фрагментів
</t>
  </si>
  <si>
    <t xml:space="preserve">Проведення регіональних конкурсів: хореографічного мистецтва («BAKHMUT – Gold Feast»), 
вокального  мистецтва («BAKHMUT – ART Feast»),
вокально-хореографічного мистецтва («BAKHMUT – Street Feast»),
циркового мистецтва («BAKHMUT – ARENA Feast»).
</t>
  </si>
  <si>
    <t>Кількість придбаних світильників, одиниць</t>
  </si>
  <si>
    <t>Кількість придбаних костюмів, взуття, одиниць</t>
  </si>
  <si>
    <t>Розробка проєктно-кошторисної документації по проєкту «Реконструкція внутрішніх приміщень Комунального закладу культури «БАХМУТСЬКИЙ МІСЬКИЙ ЦЕНТР  КУЛЬТУРИ ТА ДОЗВІЛЛЯ ІМЕНІ ЄВГЕНА МАРТИНОВА», розташованого  на площі Свободи, 1, м. Бахмут  Донецької області»</t>
  </si>
  <si>
    <t>Створення студії звукозапису базового комунального закладу культури «Бахмутський міський народний Дім» для запису звукових файлів для проведення заходів, вокалістів, звукових файлів для творчих колективів, реклами та радіопередач, придбання обладнання.</t>
  </si>
  <si>
    <t>Кількість придбаного обладнання, одиниць/ сценічних костюмів, одиниць/ взуття, одиниць/ тканини, мп</t>
  </si>
  <si>
    <t>1/35/36/200</t>
  </si>
  <si>
    <t>Кількість відвідувачів,осіб</t>
  </si>
  <si>
    <t>8/100</t>
  </si>
  <si>
    <t xml:space="preserve">Формування інформаційного простору у філії Іванівський сільський клуб.
Придбання комп’ютерної техніки.
</t>
  </si>
  <si>
    <t>Придбання комп’ютерної та побутової техніки, звукової  та  світлової апаратури для базового комунального закладу культури «Бахмутський міський народний Дім»</t>
  </si>
  <si>
    <t xml:space="preserve">Розробка проєктно –кошторисної документації по об’єкту: 
«Реконструкція приміщення для улаштування санвузла в філії Іванівський сільський клуб, який знаходиться за адресою: с.Іванівське, вул. Зарічна, 4»
</t>
  </si>
  <si>
    <t xml:space="preserve">Вивчення досвіду українських та міжнародних музеїв.
Регулярне  придбання  спеціальної  літератури  з  сучасного музеєзнавства та передплата  журналів та газет
</t>
  </si>
  <si>
    <t>Організація видавничої діяльності: видання та перевидання краєзнавчої літератури та видання довідника – путівника  територіальної громади, виготовлення сувенірної продукції</t>
  </si>
  <si>
    <t xml:space="preserve">Впровадження технологій щодо оцифрування. необхідної  для модернізації залів фондової та архівної інформації.
 Створення хронікально-документальних та відеофільмів
</t>
  </si>
  <si>
    <t xml:space="preserve">Розробка проєктно –кошторисної документації по об’єкту: 
«Реконструкція приміщення для улаштування санвузла в філії Зайцівський сільський клуб, який знаходиться за адресою: с.Зайцеве, вул. Кооперативна, 14а»
</t>
  </si>
  <si>
    <t xml:space="preserve">Управління культури Бахмутської міської ради,
КЗК «Опитненський центр культури та дозвілля»
</t>
  </si>
  <si>
    <t>Проведення заходів шодо збереження народних обрядів, традицій, релігійних свят (Різдво Христове, Масляна, Івана Купала, Великодня, Покрова, св. Миколая, тощо)</t>
  </si>
  <si>
    <t>Придбання комп'ютерної, побутової техніки, світлової апаратури</t>
  </si>
  <si>
    <t>Кількість придбаних інструментів, одиниць</t>
  </si>
  <si>
    <t>Кількість фестивалів та конкурсів, одиниць</t>
  </si>
  <si>
    <t xml:space="preserve">Кількість придбаної апаратури, обладнання,одиниць                                </t>
  </si>
  <si>
    <t xml:space="preserve">Оновлення приміщень сучасними меблями.
Створення сучасної концертної зали «Концертіно»
Придбання апаратури, кондиціонерів 
Придбання покриття для  шкільного майданчика
</t>
  </si>
  <si>
    <t xml:space="preserve">Створення художнього штабу 
«Молодіжне креативне бюро» 
Придбання комп’ютерної та побутової техніки.
</t>
  </si>
  <si>
    <t>Кількість придбаної  техніки, одиниць</t>
  </si>
  <si>
    <t>Кількість  техніки/ музичних інструментів та звукової апаратури/ сценічного одягу, одиниць</t>
  </si>
  <si>
    <t>1/21/16</t>
  </si>
  <si>
    <t>Кількість  техніки/ музичних інструментів/ меблів, одиниць</t>
  </si>
  <si>
    <t>Підвищення кваліфікації викладачів</t>
  </si>
  <si>
    <t xml:space="preserve">Створення умов для сучасних педагогічних технологій в українській школі:
придбання інтерактивної дошки, музичних інструментів, кондиціонерів, меблів
</t>
  </si>
  <si>
    <t>2/2/8</t>
  </si>
  <si>
    <t>Фінансова підтримка КП «Бахмутський парк культури та відпочинку» для безперебійного функціонування підприємства</t>
  </si>
  <si>
    <t>Кількість відремонтованих павільйонів, одиниць</t>
  </si>
  <si>
    <t xml:space="preserve"> Створення його-простору (придбання його-гаджетів, гамаків, каріматів)
</t>
  </si>
  <si>
    <t xml:space="preserve">Придбання обладнання для скейт-парку
</t>
  </si>
  <si>
    <t>Кількість вказівних знаків, одиниць</t>
  </si>
  <si>
    <t>Проведення робіт з декоративного освітлення туристично привабливих об’єктів</t>
  </si>
  <si>
    <t>Кількість залучених закладів культури, одиниць</t>
  </si>
  <si>
    <t>Створення туристичного маршруту на території Опитненського старостинського округу (с.Іванград)</t>
  </si>
  <si>
    <t>Розробка та виготовлення промоційної поліграфічної та інформаційно-сувенірної продукції (промоційні буклети, блокноти, листівки, сувеніри тощо з зображенням бренду Бахмутської міської ТГ)</t>
  </si>
  <si>
    <t>Визначення історичної складової території Бахмутської міської ТГ</t>
  </si>
  <si>
    <t>Надання транспортних послуг комунальним закладам культури Бахмутської міської ТГ</t>
  </si>
  <si>
    <t>Для стимулювання обдарованої молоді  -надання стипендій переможцям та призерам обласних, всеукраїнських та міжнародних мистецьких конкурсів</t>
  </si>
  <si>
    <t>Кількість отриманих стипендій, одиниць</t>
  </si>
  <si>
    <t>500</t>
  </si>
  <si>
    <t>Задоволення потреб населення громади в соціальних послугах, сім'ям/особам</t>
  </si>
  <si>
    <t>Надання ектренної та планової допомоги особам, які постраждали від домашнього насильства та/або насильства за ознакою статі,  сімей/осіб</t>
  </si>
  <si>
    <t>4.1.4. Зниження   навантаження на атмосферне повітря</t>
  </si>
  <si>
    <t>4.1.1.  Удосконалення публічного екологічного
управління та моніторингу</t>
  </si>
  <si>
    <t xml:space="preserve"> - Азогель</t>
  </si>
  <si>
    <t xml:space="preserve"> - Капсиол</t>
  </si>
  <si>
    <t xml:space="preserve">Передача в оренду  об’єктів  права комунальної власності, здійснення незалежної оцінки об’єктів для цілей оренди   (формування Переліків об'єктів, щодо яких прийняте рішення про передачу в оренду на аукціоні, або без проведення аукціону, проведення  електронних аукціонів) </t>
  </si>
  <si>
    <t>Управління муніципального розвитку Бахмутської міської ради, підприємства, заклади, організації, що перебувають у комунальній власності територіальної громади</t>
  </si>
  <si>
    <t xml:space="preserve">Створення і поширення інформаційного відео-контенту: новин, інтерв’ю, промо-сюжетів про реалізацію інфраструктурних проєктів, соціально-економічних,  культурних програм місцевого розвитку через електронні засоби масової інформації
</t>
  </si>
  <si>
    <t>Управління розвитку міського господарства та капітального будівництва Бахмутської міської ради, КП  "БАХМУТЕЛЕКТРОТРАНС"</t>
  </si>
  <si>
    <t xml:space="preserve">КП «БАХМУТЕЛЕКТРОТРАНС»
</t>
  </si>
  <si>
    <t xml:space="preserve">Оновлення парку спеціалізованих машин. Придбання автомобіля для  ремонту
контактної мережі
</t>
  </si>
  <si>
    <t>Управління муніципального розвитку Бахмутської міської ради, Управління розвитку міського господарства та капітального будівництва Бахмутської міської ради, КП  "БАХМУТЕЛЕКТРОТРАНС"</t>
  </si>
  <si>
    <t>Технічна підтримка поштового та вебсервера Бахмутської міської ради</t>
  </si>
  <si>
    <t xml:space="preserve">Реорганізація закладів освіти, в тому числі зміна правоустановчих документів </t>
  </si>
  <si>
    <t>Забезпечення роботи позаштатної постійно діючої військово-лікарської комісії (далі - ВЛК) Бахмутського ОМТЦК та СП для проведення медичного огляду громадян, які призиваються на строкову військову службу, військову службу за контрактом та приписки громадян до призивних дільниць. Здійснення виплат працівникам ВЛК відповідно до встановлених чинним законодавством умов оплати праці ВЛК відповідно до встановлених чинним законодавством умов оплати праці</t>
  </si>
  <si>
    <t>Заміна світильників зовнішнього освітлення</t>
  </si>
  <si>
    <t>Придбання звукової  та  світлової апаратури</t>
  </si>
  <si>
    <t>Придбання меблів</t>
  </si>
  <si>
    <t>Придбання (пошив) сценічних костюмів для творчих колективів</t>
  </si>
  <si>
    <t xml:space="preserve">Створення відкритого кінотеатру для показу фільмів, мультфільмів для мешканців громади: показ фільмів, мультфільмів для дітей  та молоді,  придбання меблів для зручного перегляду та обладнання </t>
  </si>
  <si>
    <t>Розробка проєктно-кошторисної документації та виконання робіт з обладнання приміщень Комунального некомерційного підприємства "Бахмутська стоматологічна поліклініка" системою протипожежного захисту</t>
  </si>
  <si>
    <t>Розробка проєктно-кошторисної документації та виконання робіт з обладнання приміщень амбулаторій Комунального некомерційного підприємства "Центр первинної медичної допомоги м. Бахмута" розташованих на території Бахмутської міської територіальної громади системою протипожежного захисту</t>
  </si>
  <si>
    <t>Розробка проєктно-кошторисної документації та виконання робіт з обладнання приміщень сільських клубів та бібліотек системою протипожежного захисту</t>
  </si>
  <si>
    <t>Розробка проєктно-кошторисної документації та виконання робіт з монтажу системи протипожежного захисту в приміщені танцювального залу "БАХМУТСЬКОГО МІСЬКОГО ЦЕНТРУ КУЛЬТУРИ ТА ДОЗВІЛЛЯ ІМЕНІ ЄВГЕНА МАРТИНОВА"</t>
  </si>
  <si>
    <t xml:space="preserve">Розробка проєктно-кошторисної документації та виконання робіт з монтажу системи протипожежного захисту в приміщеннях Мистецької школи №2 с. Опитне </t>
  </si>
  <si>
    <t>Асфальтування дорожнього покриття внутрішньої території підприємства, кв.м</t>
  </si>
  <si>
    <t>1600</t>
  </si>
  <si>
    <t>Кількість підприємств, одиниць</t>
  </si>
  <si>
    <t xml:space="preserve">1 </t>
  </si>
  <si>
    <t>820</t>
  </si>
  <si>
    <t xml:space="preserve">Забезпечення екологічно безпечного збирання,  перевезення  та захоронення  відходів а саме: ліквідація несанкціонованих сміттєзвалищ на території Бахмутської міської територіальної громади.   </t>
  </si>
  <si>
    <t>Облаштування навчальних кабінетів відповідно до стандартів Нової української школи</t>
  </si>
  <si>
    <t>Кількість кабінетів, одиниць</t>
  </si>
  <si>
    <t>Виготовлення облікової документації, одиниць</t>
  </si>
  <si>
    <t>Створення туристичного маршруту на території с.Іванівське</t>
  </si>
  <si>
    <t>Проведення туристично-краєзнавчих екскурсій для дітей та молоді, спрямованих на популяризацію місць національно-визвольних подій українського народу, визначних місць Бахмутської міської ТГ, Донецької області, України</t>
  </si>
  <si>
    <t>Економія паливного топліва, %</t>
  </si>
  <si>
    <t>Кількість  тис. пасажирів</t>
  </si>
  <si>
    <t>Протяжність огорожі, мп</t>
  </si>
  <si>
    <t>Розробка та коригування проєктно-кошторисної документації на капітальні ремонти, реконструкції об'єктів КП  "БАХМУТ-ЕЛЕКТРОТРАНС"</t>
  </si>
  <si>
    <t>Кількість зупиночних пунктів підключених до електромереж та інтернету, одиниць</t>
  </si>
  <si>
    <t>2.3.Агропромисловий комплекс</t>
  </si>
  <si>
    <t>2.2. Транспортний комплекс</t>
  </si>
  <si>
    <t>Управління розвитку міського господарства та капітального будівництва Бахмутської міської ради, КП  "БАХМУТ-                    ЕЛЕКТРОТРАНС"</t>
  </si>
  <si>
    <t>Управління розвитку міського господарства та капітального будівництва Бахмутської міської ради, КП  "БАХМУТ-               ЕЛЕКТРОТРАНС"</t>
  </si>
  <si>
    <t xml:space="preserve">Надання безповоротної  фінансової підтримки
суб’єктам малого і  середнього 
підприємництва старостинських округів Бахмутської міської  територіальної громади на реалізацію проєктів
</t>
  </si>
  <si>
    <t>Площа сільськогоспо-                                  дарських земель, га</t>
  </si>
  <si>
    <t>Кількість голів, одиниць</t>
  </si>
  <si>
    <t>Відсоток будівельної готовності молочної ферми,%</t>
  </si>
  <si>
    <t>2.4. Розвиток земельних відносин</t>
  </si>
  <si>
    <t>2.5. Управління об'єктами комунальної власності</t>
  </si>
  <si>
    <t>2.14. Підвищення якості надання  адміністративних послуг</t>
  </si>
  <si>
    <t>2.6. Розвиток зовнішньоекономічної діяльності, міжнародної і міжрегіональної співпраці</t>
  </si>
  <si>
    <t>Можливе оформлення  позовів   до суду стосовно несплати орендної плати, розірвання договорів оренди, про передачу безхазяйного майна  у комунальну власність територіальної громади, об'єктів</t>
  </si>
  <si>
    <t>2.7. Інвестиційна діяльність  та розвиток інфраструктури</t>
  </si>
  <si>
    <t>2.12. Розвиток інформаційного простору. Забезпечення доступу до неупереджених джерел інформації</t>
  </si>
  <si>
    <t xml:space="preserve">Кількість прес-релізів/ Прес-анонсів/ Прес-турів, одиниць
</t>
  </si>
  <si>
    <t xml:space="preserve">Кількість прес-конференцій, брифінгів, прямих ліній для засобів масової інформації /Кількість інтерв’ю, виступів, коментарів, одиниць
</t>
  </si>
  <si>
    <t>Кількість промороліків, одиниць</t>
  </si>
  <si>
    <t>Кількість статей, одиниць</t>
  </si>
  <si>
    <t>Кількість відео-контенту, одиниць</t>
  </si>
  <si>
    <t>Управління муніципального розвитку Бахмутської міської ради, структурні підрозділи Бахмутської міської ради</t>
  </si>
  <si>
    <t>Кількість проведених заходів (семінарів, рад, "круглих столів" тошо), одиниць</t>
  </si>
  <si>
    <t>Проведення попереджувальних заходів щодо виникнення колективних трудових спорів, страйків, акцій протесту; сприяння вирішенню колективних трудових спорів</t>
  </si>
  <si>
    <t>2.11. Податково-бюджетна політика</t>
  </si>
  <si>
    <t>Кількість придбаних комп'ютерів, одиниць</t>
  </si>
  <si>
    <t>2.15. Освіта</t>
  </si>
  <si>
    <t xml:space="preserve">Кількість створених закладів нового типу, одиниць </t>
  </si>
  <si>
    <t>Кількість педпрацівників, осіб</t>
  </si>
  <si>
    <t>Кількість закладів, одиниць</t>
  </si>
  <si>
    <t>Кількість підручників, одиниць</t>
  </si>
  <si>
    <t>Кількість першокласників, осіб</t>
  </si>
  <si>
    <t>Кількість переможців, осіб</t>
  </si>
  <si>
    <t xml:space="preserve">Кількість придбаних одиниць обладнання, одиниць </t>
  </si>
  <si>
    <t>Кількість дітей, осіб</t>
  </si>
  <si>
    <t>Кількість учнів, осіб</t>
  </si>
  <si>
    <t>Кількість дітей сиріт та дітей позбавлених батьківського піклування, осіб</t>
  </si>
  <si>
    <t>Кількість придбаних вогнегасників, одиниць</t>
  </si>
  <si>
    <t>Кількість придбаних протипожежних люків, одиниць</t>
  </si>
  <si>
    <t>Кількість придбаних ліній роздачі, одиниць</t>
  </si>
  <si>
    <t>Кількість придбаного м'якого інвентарю, одиниць</t>
  </si>
  <si>
    <t>Кількість лінолеуму, м2</t>
  </si>
  <si>
    <t>Кількість кабінетів природно-математичного циклу, одиниць</t>
  </si>
  <si>
    <t xml:space="preserve">Кількість павільйонів, одиниць </t>
  </si>
  <si>
    <t>Забезпечення закладів  освіти сучасним  мультимедійним  обладнанням та комп’ютерною технікою</t>
  </si>
  <si>
    <t>Облаштування павільйонами заклади дошкільної освіти відповідно до санітарно-гігієнічних норм</t>
  </si>
  <si>
    <t xml:space="preserve">2.16. Підтримка сім'ї, дітей та молоді </t>
  </si>
  <si>
    <t>Збереження та оновлення мережі та матеріально-технічної бази навчальних закладів, одиниць</t>
  </si>
  <si>
    <t>Кількість тренінгів, одиниць</t>
  </si>
  <si>
    <t>Кількість буклетів, одиниць</t>
  </si>
  <si>
    <t>Кількість конференцій, одиниць</t>
  </si>
  <si>
    <t>Кількість конкурсів, одиниць</t>
  </si>
  <si>
    <t>Кількість посвідчень, одиниць</t>
  </si>
  <si>
    <t>Кількість лекцій, одиниць</t>
  </si>
  <si>
    <t>Кількість виготовленої  проєктно-кошторисної документації,                       одиниць</t>
  </si>
  <si>
    <t>2.17. Захист прав дітей-сиріт та дітей, позбавлених батьківського піклування</t>
  </si>
  <si>
    <t>Кількість акцій, одиниць</t>
  </si>
  <si>
    <t>Загальна кількість хворих, які отримали тест-смужки, осіб</t>
  </si>
  <si>
    <t>Загальна кількість щеплених, одиниць</t>
  </si>
  <si>
    <t>Загальна кількість пільговиків, забезпечених медикаментами, осіб</t>
  </si>
  <si>
    <t>Загальна кількість пільговиків якім проведено зубопротезування, осіб</t>
  </si>
  <si>
    <t>Загальна кількість пільговиків,, осіб/ слухових апаратів</t>
  </si>
  <si>
    <t>2/4</t>
  </si>
  <si>
    <t xml:space="preserve">соціального розвитку Бахмутської міської </t>
  </si>
  <si>
    <t>територіальної громади на 2022 рік</t>
  </si>
  <si>
    <t>Загальна вартість ліжко-дня, грн</t>
  </si>
  <si>
    <t>Загальна кількість хворих дорослого віку, які забезпечені ЛЗ, осіб</t>
  </si>
  <si>
    <t>Загальна кількість хворих дітей, які забезпечені ЛЗ, осіб</t>
  </si>
  <si>
    <t>Загальна кількість жінок, які забезпечені контрацептивами, осіб</t>
  </si>
  <si>
    <t>Загальна кількість дітей забезпечених продуктами лікувального харчування, одиниць</t>
  </si>
  <si>
    <t>Загальна кількість дітей, забезпечених пільговим харчуванням, осіб</t>
  </si>
  <si>
    <t>6/9</t>
  </si>
  <si>
    <t xml:space="preserve"> Розробка проєктно-кошторисної документації та її експертиза з  реконструкції корпусу № 3 КНП «БЛІЛ м. Бахмут» за адресою: м. Бахмут, вул. Миру, буд.10</t>
  </si>
  <si>
    <t>Розробка проєктно-кошторисної документації та її експертиза з  реконструкції корпусу № 4 КНП «БЛІЛ м. Бахмут» за адресою: м. Бахмут, вул. Миру, буд.10</t>
  </si>
  <si>
    <t>2.19. Фізичне виховання та спорт</t>
  </si>
  <si>
    <t>2.20. Культура і туризм</t>
  </si>
  <si>
    <t xml:space="preserve">Управління культури Бахмутської міської ради
</t>
  </si>
  <si>
    <t>Придбання меблів для філіалів бібліотеки</t>
  </si>
  <si>
    <t>Реклама масових заходів із застосуванням штендерів</t>
  </si>
  <si>
    <t>Запровадження програмної системи комплексної автоматизації бібліотек «Koha».  Придбання та встановлення  комп’ютерного обладнання</t>
  </si>
  <si>
    <t xml:space="preserve">Розширення послуги «Бібліоняня» - створення недільного кінозалу  «Мультиманія».
Придбання проектора та екрана в міську бібліотеку для дітей
</t>
  </si>
  <si>
    <t xml:space="preserve">Модернізація бібліотеки-філіалу №8 (вул.Некрасова,46) в публічний простір «Library Hub»: 
 - виділення додаткового приміщення;
-   придбання меблів та обладнання; 
-  приведення штатного розпису ЦБС відповідно до завдань роботи  простору (без введення  додаткових ставок)
</t>
  </si>
  <si>
    <t xml:space="preserve">Створення та функціонування міні-хабів з цифрової освіти  населення у сільських бібліотеках:  сіл Кліщіївка (філіал № 6), Зайцеве  (філіал № 7), Клинове ( філіал №10), Зеленопілля (філіал №11).
 Придбання техніки для філіалів бібліотек
</t>
  </si>
  <si>
    <t xml:space="preserve">Створення пізнавальних програм   для дітей та підлітків.
Придбання обладнання та наповнення для майстер класів (художня керамічна маса, випалювачі, порцелянова маса, воскові заготовки)
</t>
  </si>
  <si>
    <t xml:space="preserve">Продовження процесу диджиталізації обліку фондів.
 Придбання  комп’ютерної  та фото техніки
</t>
  </si>
  <si>
    <t>Вдосконалення зберігання фондових матеріалів - придбання шаф та стелажів</t>
  </si>
  <si>
    <t>Кількість найменувань краєзнавчої літератури/кількість екземплярів, одиниць</t>
  </si>
  <si>
    <t>Встановлення обладнання для збільшення  електричної потужності по Комунальному закладу культури «Бахмутський краєзнавчий музей»</t>
  </si>
  <si>
    <t>Кількість меблів, одиниць</t>
  </si>
  <si>
    <t xml:space="preserve">Коригування проєктно-кошторисної документації по об’єкту: «Капітальний ремонт фасадів та заміна водозливів з покрівлі комунального закладу культури «БАХМУТСЬКИЙ МІСЬКИЙ ЦЕНТР  КУЛЬТУРИ ТА ДОЗВІЛЛЯ ІМЕНІ ЄВГЕНА МАРТИНОВА» на площі Свободи, 1 м. Бахмут Донецької області (коригування)»
</t>
  </si>
  <si>
    <t>Кількість скоригованої проєктно-кошторисної документації, одиниць</t>
  </si>
  <si>
    <t xml:space="preserve">Кількість виготовленої  проєктно-кошторисної документації, одиниць </t>
  </si>
  <si>
    <t>Кількість осіб, які  підвищили кваліфікацію</t>
  </si>
  <si>
    <t xml:space="preserve">Створення на базі театр – студії «Фенікс» лялькового театру.
Придбання матеріалу та обладнання для виготовлення декорацій на сцену
</t>
  </si>
  <si>
    <t xml:space="preserve">Проведення етно - культурного фестивалю «Писанковий сад». 
Реставрація великодніх яєць. 
Закупівля дипломів, подяк, матеріалів для проведення майстер класів, для оформлення фотозон
</t>
  </si>
  <si>
    <t xml:space="preserve">Організація та проведення культурно – мистецького Фестивалю вишиванок
Закупівля дипломів, подяк, матеріалів для проведення майстер – класів, для оформлення декорацій, фотозон
</t>
  </si>
  <si>
    <t>Проведення фестивалю народної творчості «Барви Бахмуту»</t>
  </si>
  <si>
    <t xml:space="preserve">Виготовлення першої «Різдвяної шопки» в місті Бахмут  (створення вертепу з живими фігурами).
Створення маленьких «Різдвяних шопок»
</t>
  </si>
  <si>
    <t>Придбання сценічних костюмів (тканини) для творчих колективів у філії Зайцівський сільський клуб для участі в заходах, фестивалях, конкурсах</t>
  </si>
  <si>
    <t xml:space="preserve">Проведення  перегляду фільмів, показу мультфільмів для дітей, проведення інформаційних годин для мешканців села.
Придбання для філії Зеленопільського сільського клубу  відеотехніки та обладнання
</t>
  </si>
  <si>
    <t>Придбання для філії Кліщіївський сільський клуб комп’ютерної техніки</t>
  </si>
  <si>
    <t>Виконання робіт по підключенню водопостачання та водовідведення  до філії Іванівський сільський клуб</t>
  </si>
  <si>
    <t>Кількість об'єктів, забезпечених водопостачанням,      одиниць</t>
  </si>
  <si>
    <t>Участь в обласних концертах, святкових заходах, присвячених державним, міжнародним, професійним святам, а також значним подіям Донеччини</t>
  </si>
  <si>
    <t>Організація та проведення культурно-мистецьких заходів на рівні Бахмутської міської територіальної громади та придбання матеріалів для оформлення заходів: виготовлення декорацій, фотозон, прикрашення сцени, фойє, святкової зали, придбання призів, реквізиту</t>
  </si>
  <si>
    <t>Придбання сценічних костюмів (тканини) та взуття для творчих колективів для участі в культурно-мистецьких заходах, фестивалях, конкурсах</t>
  </si>
  <si>
    <t>Кількість комплектів костюмів, одиниць</t>
  </si>
  <si>
    <t xml:space="preserve">Розширення можливостей роботи груп раннього естетичного розвитку «Мозаїка» та «Калейдоскоп» шляхом введення нових предметів музичного та образотворчого циклів, створення шумових оркестрів.
Придбання національних костюмів
</t>
  </si>
  <si>
    <t xml:space="preserve">Створення нових творчих колективів (студій) гри на народних інструментах «Від бандури до цимбал».
Придбання сопілок та бандур
</t>
  </si>
  <si>
    <t>Кількість осіб, які підвищили  кваліфікацію</t>
  </si>
  <si>
    <t xml:space="preserve">Участь в конкурсах та фестивалях різних рівнів, в концертних заходах Бахмутської міської  територіальної громади.
Придбання сценічного одягу, комп’ютерної, побутової техніки, музичних інструментів, звукової апаратури
</t>
  </si>
  <si>
    <t>Проведення  технічного діагностування та освідоцтва  атракціонів</t>
  </si>
  <si>
    <t>Поточний ремонт даху  літнього павільйону парку культури та відпочинку</t>
  </si>
  <si>
    <t xml:space="preserve">Проведення свят та фестивалів на території громади,
оренда сцени, звукової та світлової апаратури
</t>
  </si>
  <si>
    <t>Кількість поїздок, одиниць</t>
  </si>
  <si>
    <t xml:space="preserve">Управління культури Бахмутської міської ради
</t>
  </si>
  <si>
    <t xml:space="preserve">Придбання комп’ютерної техніки для Управління культури Бахмутської міської ради  
</t>
  </si>
  <si>
    <t>Проведення поточного ремонту приміщень по вул.О.Сибірцева, 214</t>
  </si>
  <si>
    <t xml:space="preserve">Управління культури Бахмутської міської ради
</t>
  </si>
  <si>
    <t>Управління культури Бахмутської міської ради, Управління муніципального розвитку Бахмутської міської ради</t>
  </si>
  <si>
    <t>Управління культури Бахмутської міської ради, КЗК «Бахмутський краєзнавчий музей»</t>
  </si>
  <si>
    <t xml:space="preserve">Управління культури Бахмутської міської ради, 
КЗК «Бахмутський краєзнавчий музей»
</t>
  </si>
  <si>
    <t xml:space="preserve">Розробка, виготовлення та актуалізація презентаційних відеороликів про туристичний потенціал громади (історичні події, музейні колекції тощо) та розміщення їх у соціальних мережах, туристичних порталах тощо
</t>
  </si>
  <si>
    <t xml:space="preserve">Виготовлення облікової документації на щойно виявлені об’єкти культурної спадщини для занесення до Державного реєстру нерухомих пам’яток України.
Проведення обмірів, фото-фіксації та складання облікових карток на щойно виявлені об’єкти культурної спадщини та підготовка пропозицій щодо надання їм статусу «пам’яток»
</t>
  </si>
  <si>
    <t>Поповнення бази даних історичної складової території Бахмутської міської територіальної громади, запитів</t>
  </si>
  <si>
    <t xml:space="preserve">Виготовлення облікової документації на об’єкти археології для занесення до Державного реєстру нерухомих пам’яток України.
Проведення обмірів, фото-фіксації та складання облікових карток на щойно виявлені об’єкти культурної спадщини та підготовка пропозицій щодо надання їм статусу «пам’яток»
</t>
  </si>
  <si>
    <t>Виготовлення та встановлення охоронних дощок єдиного зразка для всіх пам’яток археології, історії, монументального мистецтва та архітектури</t>
  </si>
  <si>
    <t>Забезпеченість громадської ради канцелярським  та іншим приладдям, %</t>
  </si>
  <si>
    <t>2.22. Захист населення і територій від надзвичайних ситуацій</t>
  </si>
  <si>
    <t>100</t>
  </si>
  <si>
    <t>Відсоток забезпечення консультаційних пунктів, %</t>
  </si>
  <si>
    <t xml:space="preserve">8 державний пожежно-рятувальний загін ГУ ДСНС України у Донецькій області, відділ  з питань цивільного захисту, мобілізаційної та оборонної роботи Бахмутської міської ради, Бахмутська міська рада </t>
  </si>
  <si>
    <t>Розробка проєктно-кошторисної документації  для обладнання приміщень загальноосвітніх закладів системою протипожежного захисту та блискавкозахисту</t>
  </si>
  <si>
    <t>Розробка проєктно-кошторисної документації для обладнання приміщень дошкільних навчальних закладів системою протипожежного захисту та блискавкозахисту</t>
  </si>
  <si>
    <t>Обробка дерев'яних елементів горищних покриттів приміщень в БКЗК "Міський народний Дім"</t>
  </si>
  <si>
    <t>Управління культури Бахмутської міської ради, відділ  з питань цивільного захисту, мобілізаційної та оборонної роботи Бахмутської міської ради, БКЗК "Міський народний Дім"</t>
  </si>
  <si>
    <t>2.23. Захист прав і свобод громадян, забезпечення  законності  та правопорядку</t>
  </si>
  <si>
    <t>Кількість відеокамер, одиниць</t>
  </si>
  <si>
    <t>Кількість  відеокамер, одиниць</t>
  </si>
  <si>
    <t xml:space="preserve">Управління соціального захисту населення Бахмутської міської ради </t>
  </si>
  <si>
    <t>Управління соціального захисту населення Бахмутської міської ради , територіальний центр надання соціальних послуг Бахмутської міської ради</t>
  </si>
  <si>
    <t>Управління соціального захисту населення Бахмутської міської ради</t>
  </si>
  <si>
    <t>Кількість осіб, яким  буде надана пільга</t>
  </si>
  <si>
    <t>Кількість ветеранів,  яким  буде надана пільга з послуг зв’язку</t>
  </si>
  <si>
    <t>Кількість осіб, яким буде надана компенсація</t>
  </si>
  <si>
    <t xml:space="preserve">Кількість проведених ремонтів, одиниць </t>
  </si>
  <si>
    <t>Забезпечення надання компенсаційних виплат за пільговий проїзд окремих категорій громадян на електротранспорті</t>
  </si>
  <si>
    <t>Поліпшення соціального захисту  дітей з інвалідністю, осіб</t>
  </si>
  <si>
    <t>Кількість ветеранів війни, осіб</t>
  </si>
  <si>
    <t>Кількість громадських організацій, одиниць</t>
  </si>
  <si>
    <t>Надання 50% знижки на оплату  за житлово-комунальні послуги, в межах соціальних норм користування ,  сім’ям осіб, які проживали у м.Бахмут і загинули у результаті обстрілу території м. Бахмута у 2015 році</t>
  </si>
  <si>
    <t xml:space="preserve">2.26. Житлове господарство та комунальна інфраструктура             
</t>
  </si>
  <si>
    <t>Управління розвитку міського господарства та капітального будівництва Бахмутської міської ради, балансоутри-        мувачі, комунальні підприємства</t>
  </si>
  <si>
    <t xml:space="preserve">Поточний ремонт, утримання зупинок громадського транспорту </t>
  </si>
  <si>
    <t>Утримання кладовищ</t>
  </si>
  <si>
    <t>Кількість громадян, осіб</t>
  </si>
  <si>
    <t>Кількість пішохідних переходів - м2 / осьової розмітки - км</t>
  </si>
  <si>
    <r>
      <t>Заміна приладів диференційного обліку електроенергії, термін держповірки яких закінчився,</t>
    </r>
    <r>
      <rPr>
        <sz val="12"/>
        <color indexed="10"/>
        <rFont val="Times New Roman"/>
        <family val="1"/>
        <charset val="204"/>
      </rPr>
      <t xml:space="preserve"> </t>
    </r>
    <r>
      <rPr>
        <sz val="12"/>
        <color indexed="8"/>
        <rFont val="Times New Roman"/>
        <family val="1"/>
        <charset val="204"/>
      </rPr>
      <t>одиниць</t>
    </r>
  </si>
  <si>
    <t>Управління  соціального захисту населення Бахмутської міської ради</t>
  </si>
  <si>
    <t>2.28. Впровадження заходів територіального планування</t>
  </si>
  <si>
    <t>2.29. Охорона навколишнього природного середовища</t>
  </si>
  <si>
    <t xml:space="preserve">Придбання насосного обладнання для заміни такого, що використало свої технічні можливості на комунальних каналізаційних системах  </t>
  </si>
  <si>
    <t>Протяжність розчистки русла, км</t>
  </si>
  <si>
    <t xml:space="preserve">Кількість придбаних насосів, одиниць </t>
  </si>
  <si>
    <t xml:space="preserve">Кількість паспортизованих водойм, одиниць              </t>
  </si>
  <si>
    <t xml:space="preserve">Кількість проведених заходів, одиниць </t>
  </si>
  <si>
    <t xml:space="preserve">Кількість інвентаризованих  об'єктів зеленого господарства, , одиниць </t>
  </si>
  <si>
    <t xml:space="preserve">Кількість придбаних дерев/чагарників/ троянд, одиниць </t>
  </si>
  <si>
    <t xml:space="preserve">Кількість придбаних дерев/кущів троянд,, одиниць </t>
  </si>
  <si>
    <t xml:space="preserve">Кількість придбаних дерев/квітів, одиниць </t>
  </si>
  <si>
    <t xml:space="preserve">Кількість придбаних дерев/кущів троянд/квітів, одиниць </t>
  </si>
  <si>
    <t xml:space="preserve">Кількість об'єктів ПЗФ, одиниць </t>
  </si>
  <si>
    <t xml:space="preserve">Кількість облаштованих  контейнерних майданчиків, одиниць </t>
  </si>
  <si>
    <t>Розробка ПКД "Реконструкція гідротехнічної споруди ставка  на річці Бахмутка в м. Бахмут "</t>
  </si>
  <si>
    <t xml:space="preserve">Проведення стратегічної екологічної оцінки Програми економічного і соціального розвитку   Бахмутської міської територіальної громади </t>
  </si>
  <si>
    <t xml:space="preserve">Кількість розроблених документів, одиниць </t>
  </si>
  <si>
    <t>2.30. Енергозабезпечення та енергоефективність</t>
  </si>
  <si>
    <t>Виконавчі органи Бахмутської міської ради, комунальні підприємства</t>
  </si>
  <si>
    <t>2.24. Соціальний захист населення</t>
  </si>
  <si>
    <t>2.27. Заходи, пов’язані з наслідками проведення ООС, АТО. Підтримка внутрішньо переміщених осіб</t>
  </si>
  <si>
    <t xml:space="preserve">ЗАВДАННЯ ТА ЗАХОДИ ЕКОНОМІЧНОГО І СОЦІАЛЬНОГО РОЗВИТКУ
</t>
  </si>
  <si>
    <t>Кількість придбаних меблів, одиниць</t>
  </si>
  <si>
    <t>Кількість придбаних одиниць посуду, одиниць</t>
  </si>
  <si>
    <t>Кількість спеціального обладнання, одиниць</t>
  </si>
  <si>
    <t>Створення соціальної реклами, одиниць</t>
  </si>
  <si>
    <t>2.18. Охорона здоров'я</t>
  </si>
  <si>
    <t>слуховими апаратами дітей</t>
  </si>
  <si>
    <t>Загальна кількість обстежень, одиниць</t>
  </si>
  <si>
    <t>Загальна кількість ветеранів ДСВ, якім надана якісна стаціонарна допомога, осіб</t>
  </si>
  <si>
    <t>Виготовлення промоційної продукції, одиниць</t>
  </si>
  <si>
    <t>2.21. Розвиток громадянського суспільства</t>
  </si>
  <si>
    <t>Кількість пунктів, одиниць</t>
  </si>
  <si>
    <t>Кількість проведених капітальних ремонтів, одиниць</t>
  </si>
  <si>
    <t>1/1</t>
  </si>
  <si>
    <t xml:space="preserve">Кількість придбаних контейнерних майданчиків/контейнерів (1,1 м³) для роздільного
 збору відходів, одиниць </t>
  </si>
  <si>
    <t xml:space="preserve">Кількість контейнерів (1,1 м³) для  збору ТПВ, одиниць </t>
  </si>
  <si>
    <t xml:space="preserve">Кількість   контейнерів (15 м3) для збору великогабаритних відходів,  одиниць </t>
  </si>
  <si>
    <t xml:space="preserve">Кількість проведених досліджень,  одиниць </t>
  </si>
  <si>
    <t xml:space="preserve">Кількість проведених  екологічних акцій,  одиниць </t>
  </si>
  <si>
    <t xml:space="preserve">Розробка проєкту,  одиниць </t>
  </si>
  <si>
    <t xml:space="preserve">Розробка проєкту, одиниць </t>
  </si>
  <si>
    <t xml:space="preserve">Проведення стратегічної екологічної оцінки Програми охорони навколишнього природного середовища території   Бахмутської міської територіальної громади </t>
  </si>
  <si>
    <t>Встановлення світлодіодних світильників - одиниць/ прокладення ліній зовнішнього освітлення,  км</t>
  </si>
  <si>
    <t>Забезпечення виконання вимог ЗУ "Про авторське право та суміжні права" та підтримання в актуальному стані програмного забезпечення</t>
  </si>
  <si>
    <t xml:space="preserve">3.2.3 Поліпшення житлових умов населення  </t>
  </si>
  <si>
    <t xml:space="preserve">Розробка ПКД "Реконструкція гідротехнічної споруди ставка №3 в  с. Вершина"     </t>
  </si>
  <si>
    <t>Кількість капітально відремонтованих  тролейбусів , одиниць</t>
  </si>
  <si>
    <t>Надання державної допомоги сім'ям з дітьми, передбаченої законодавством</t>
  </si>
  <si>
    <t>2059</t>
  </si>
  <si>
    <t xml:space="preserve">Надання державної соціальної допомоги малозабезепеченим сім'ям </t>
  </si>
  <si>
    <t>Надання державної соціальної допомоги особам з інвалідністю з дитинства та дітям з інвалідністю</t>
  </si>
  <si>
    <t>Надання тимчасової державної допомоги дітям, батьки яких ухиляються від сплати аліментів, не мають можливості утримувати дитину або місце проживання їх невідоме</t>
  </si>
  <si>
    <t>Надання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оплата послуг патронатного вихователя та виплати соціальної допомоги на утримання дитини в сім'ї патронатного вихователя</t>
  </si>
  <si>
    <t>Надання допомоги по догляду за особами з інвалідністю 1 та 2 групи внаслідок психічного розладу</t>
  </si>
  <si>
    <t>Надання виплати державної соціальної допомоги особам, які не мають права на пенсію, та особам з інвалідністю, державна соціальна допомога на догляд</t>
  </si>
  <si>
    <t>Надання виплати тимчасової державної соціальної допомоги непрацюючій особі, яка досягла загального пенсійного віку, але не набула права на пенсійну виплату</t>
  </si>
  <si>
    <t>Відшкодування послуги з догляду за дитиною до 3-х років "Муніципальна няня"</t>
  </si>
  <si>
    <t>Надання допомоги на дітей, які виховуються в багатодітних сім'ях</t>
  </si>
  <si>
    <t>Виплати одноразової натуральної допомоги "пакунок малюка"</t>
  </si>
  <si>
    <t>Надання житлових субсидії для відшкодування витрат на оплату житлово-комунальних послуг, придбання скрапленого газу, твердого та рідкого пічного побутового палива</t>
  </si>
  <si>
    <t>3200</t>
  </si>
  <si>
    <t>Забезпечення надання пільг з послуг зв’язку окремим пільговим категоріям громадян</t>
  </si>
  <si>
    <t>226</t>
  </si>
  <si>
    <t>25</t>
  </si>
  <si>
    <t>Виплата грошової компенсації за невикористане санаторно-курортне лікування громадянам, які постраждали внаслідок Чорнобильської катастрофи</t>
  </si>
  <si>
    <t>Забезпечення  компенсаційних виплат громадянам, які постраждали внаслідок Чорнобильської  катастрофи</t>
  </si>
  <si>
    <t>Забезпечення надання компенсації за не використане санаторно-курортне лікування особам з інвалідністю згідно постанов Кабінету Міністрів України від 17.06.2004 № 785, від 07.02.2007 № 150</t>
  </si>
  <si>
    <t>Забезпечення реабілітаційними заходами дітей з інвалідністю за рахунок коштів державного бюджету відповідно до діючого законодавства</t>
  </si>
  <si>
    <t>184</t>
  </si>
  <si>
    <t>Надання матеріальної допомоги громадянам, які опинились в скрутних життєвих обставинах</t>
  </si>
  <si>
    <t>Надання матеріальної допомоги малозабезпеченим  громадянам та особам з інвалідністю згідно постанови Кабінету Міністрів України від 12.04.2017 № 256</t>
  </si>
  <si>
    <t>150</t>
  </si>
  <si>
    <t>Надання матеріальної допомоги  військовослужбовцям, звільненим з строкової військової служби згідно постанови Кабінету Міністрів України від 08.04.2015 № 185</t>
  </si>
  <si>
    <t>Виплата одноразової грошової  допомоги згідно постанови Кабінету Міністрів України від 01.10.2014 № 535</t>
  </si>
  <si>
    <t>Надання фінансової підтримки громадським об’єднанням осіб з інвалідністю та ветеранів</t>
  </si>
  <si>
    <t>Проведення загальноміських свят і заходів за напрямком роботи УСЗН</t>
  </si>
  <si>
    <t>Організація поздоровлення окремих категорій громадян</t>
  </si>
  <si>
    <t>400</t>
  </si>
  <si>
    <t>Організація оздоровлення та відпочинку дітей</t>
  </si>
  <si>
    <t>264</t>
  </si>
  <si>
    <t>Організація перевезення дітей, які потребують особливої соціальної уваги та підтримки, до дитячих закладів оздоровлення та відпочинку Донецької області (оренда транспорту)</t>
  </si>
  <si>
    <t>Виплата матеріальної допомоги постраждалим внаслідок Чорнобильської катастрофи за рахунок субвенції з обласного бюджету</t>
  </si>
  <si>
    <t>158</t>
  </si>
  <si>
    <t>Забезпечення безоплатного поховання осіб з інвалідністю внаслідок війни та учасників бойових дій</t>
  </si>
  <si>
    <t>Встановлення квартирних телефонів особам з інвалідністю 1 та 2 групи</t>
  </si>
  <si>
    <t>Надання 50% знижки на оплату житлово-комунальних послуг, придбання твердого палива та скрапленого газу особам з інвалідністю по зору 1 та 2 групи та дітям з інвалідністю по зору до 18 років</t>
  </si>
  <si>
    <t>127</t>
  </si>
  <si>
    <t>110</t>
  </si>
  <si>
    <t>Забезпечення надання компенсації на бензин, ремонт, технічне обслуговування автомобілів та транспортне обслуговування (Постанова КМУ №228 від 14.02.2007)</t>
  </si>
  <si>
    <t>Забезпечення надання компенсаційних виплат громадянам, які постраждали внаслідок Чорнобильської катастрофи (пільгове медичне обслуговування)</t>
  </si>
  <si>
    <t>125</t>
  </si>
  <si>
    <t>Виплати грошової компенсації за належні для отримання жилі приміщення для учасників АТО/ООС</t>
  </si>
  <si>
    <t>Кількість транспорту</t>
  </si>
  <si>
    <t xml:space="preserve">Кількіть обладнання, одиниць </t>
  </si>
  <si>
    <t>Управління культури Бахмутської міської ради,
Бахмутської міської ради,
КЗК «БАХМУТСЬКИЙ МІСЬКИЙ ЦЕНТР  КУЛЬТУРИ ТА ДОЗВІЛЛЯ ІМЕНІ ЄВГЕНА МАРТИНОВА»</t>
  </si>
  <si>
    <t>слуховими апаратами дорослих</t>
  </si>
  <si>
    <t>Загальна кількість пільговиків,, осіб</t>
  </si>
  <si>
    <t>Придбання  обладнання для циркового колективу</t>
  </si>
  <si>
    <t>Надання фінансової допомоги провідним спортсменам (стипендії, виногороди)</t>
  </si>
  <si>
    <t xml:space="preserve"> Розробка проєктно-кошторисної документації на спортивну залу за адресою: бульвар Металургів, буд. 2 (коригування).</t>
  </si>
  <si>
    <t>Розробка проєктно-кошторисної документації на будівництво спортивних майданчиків зі штучною травою</t>
  </si>
  <si>
    <t xml:space="preserve">Розробка проєктно-кошторисної документації на будівництво спортивно-оздоровчих майданчиків комплексного використання </t>
  </si>
  <si>
    <t xml:space="preserve">Оснащення стадіону "Металург" спортивним інвентарем та обладнанням  </t>
  </si>
  <si>
    <t>Придбання спортивного інвентарю та обладнання.</t>
  </si>
  <si>
    <t>Проведення навчально-тренувальних зборів, забезпечення участі учнів КДЮСШ в спортивних змаганнях різного рівня.</t>
  </si>
  <si>
    <t>Оздоровлення учнів КДЮСШ в літню пору</t>
  </si>
  <si>
    <t>Проведення та участь у спортивно-масових заходах</t>
  </si>
  <si>
    <t>250</t>
  </si>
  <si>
    <t>Кількість житлових  об'єктів, одиниць</t>
  </si>
  <si>
    <t>Кількість осіб, стипендіатів</t>
  </si>
  <si>
    <t>20</t>
  </si>
  <si>
    <t xml:space="preserve">Кількість проєктів , одиниць                                          </t>
  </si>
  <si>
    <t xml:space="preserve">Кількість об'єктів,  одиниць                                           </t>
  </si>
  <si>
    <t>Встановлення антивандальних тренажерів на території Бахмутської міської територіальної громади</t>
  </si>
  <si>
    <t>55</t>
  </si>
  <si>
    <t>200</t>
  </si>
  <si>
    <t xml:space="preserve">Кількість осіб </t>
  </si>
  <si>
    <t>Відділ прес-служби Бахмутської міської ради, відділ діловодства і контролю Бахмутської міської ради, відділ комп’ютерного забезпечення Бахмутської міської ради</t>
  </si>
  <si>
    <t>Відділ прес-служби Бахмутської міської ради, структурні підрозділи Бахмутської міської ради</t>
  </si>
  <si>
    <t>Відділ прес-служби Бахмутської міської ради, комунальне підприємство «БАХМУТ- ЕЛЕКТРО-              ТРАНС»</t>
  </si>
  <si>
    <t>Відділ прес-служби Бахмутської міської ради, Управління муніципального розвитку Бахмутської міської ради</t>
  </si>
  <si>
    <t>Відділ прес-служби Бахмутської міської ради</t>
  </si>
  <si>
    <t>Відділ прес-служби Бахмутської міської ради, відділ комп’ютерного забезпечення  та інформаційних технологій Бахмутської міської ради</t>
  </si>
  <si>
    <t>Відділ   внутрішньої політики та зав'язків з громадськістю Бахмутської міської ради</t>
  </si>
  <si>
    <t>Управління економічного розвитку Бахмутської міської ради, відділ   внутрішньої політики та зав'язків з громадськістю Бахмутської міської ради</t>
  </si>
  <si>
    <t>Відділ   внутрішньої політики та зав'язків з громадськістю Бахмутської міської ради, громадські об’єднання</t>
  </si>
  <si>
    <t>Управління розвитку міського господарства та капітального  будівництва Бахмутської міської ради, відділ комп’ютерного забезпечення та інформаційних технологій Бахмутської міської ради</t>
  </si>
  <si>
    <t>Відділ   внутрішньої політики та зав'язків з громадськістю Бахмутської міської ради, відділ бухгалтерського  обліку і  звітності Бахмутської міської ради</t>
  </si>
  <si>
    <t>Інше: Розвиток органів самоорганізації населення</t>
  </si>
  <si>
    <t>Фінансова підтримка органів самоорганізації населення:</t>
  </si>
  <si>
    <t>Кількість отримувачів виплат, осіб</t>
  </si>
  <si>
    <t>Кількість виготовлених довідок, одиниць</t>
  </si>
  <si>
    <t>30000</t>
  </si>
  <si>
    <t>Кількість придбаних лічильників,                                               одиниць</t>
  </si>
  <si>
    <t>Організаційний відділ Бахмутської міської ради, органи самоорганізації населення</t>
  </si>
  <si>
    <t>Відділ бухгалтерського обліку і звітності Бахмутської міської ради, відділ комп'ютерного забезпечення  та інформаційних технологій Бахмутської міської ради</t>
  </si>
  <si>
    <t>Фінансове управління Бахмутської міської ради, відділ комп'ютерного забезпечення та інформаційних технологій Бахмутської міської ради, відділ бухгалтерського обліку та звітності Бахмутської міської ради</t>
  </si>
  <si>
    <t>Фінансове управління Бахмутської міської ради, відділ комп'ютерного забезпечення та інформаційних технологій Бахмутської міської ради, самостійні відділи  та управління Бахмутської міської ради</t>
  </si>
  <si>
    <t>Відділ бухгалтерського обліку і звітності Бахмутської міської ради, відділ комп'ютерного забезпечення та інформаційних технологій Бахмутської міської ради</t>
  </si>
  <si>
    <t>Придбання нової комп’ютерної  та іншої техніки для  апарату Бахмутської міської ради</t>
  </si>
  <si>
    <t>Фінансове управління Бахмутської міської ради, відділ комп'ютерного забезпечення та інформаційних технологій  Бахмутської міської ради</t>
  </si>
  <si>
    <t>Придбання житла  для дітей-сиріт, дітей позбавлених  батьківського піклування, та осіб  з їх числа або виплата грошової компенсації  за належні для  отримання  жилі приміщення</t>
  </si>
  <si>
    <t>61</t>
  </si>
  <si>
    <t>Управління розвитку міського господарства та капітального будівництва Бахмутської міської ради, КП  "БАХМУТ-ЕЛЕКТРО-            ТРАНС"</t>
  </si>
  <si>
    <t>Капітальний ремонт службового автотранспорту</t>
  </si>
  <si>
    <t>90</t>
  </si>
  <si>
    <t>Кількість придбаних автотранспортних засобів, одиниць</t>
  </si>
  <si>
    <t>Управління розвитку міського господарства та капітального будівництва Бахмутської міської ради, КП  "БАХМУТ-ЕЛЕКТРО-           ТРАНС"</t>
  </si>
  <si>
    <t>Підвищення правової освіти  керівників та активу ОСН</t>
  </si>
  <si>
    <t>Кількість проведених  заходів, одиниць</t>
  </si>
  <si>
    <t>24</t>
  </si>
  <si>
    <t>Виготовлення печаток та штампів ОСН</t>
  </si>
  <si>
    <t>Кількість печаток/та штампів, одиниць</t>
  </si>
  <si>
    <t>Проведення свят мікрорайонів та вулиць</t>
  </si>
  <si>
    <t>Організація та проведення  щорічного конкурсу «Кращий досвід роботи ОСН»</t>
  </si>
  <si>
    <t>Відділ бухгалтерського обліку і звітності  Бахмутської міської ради, Фінансове управління Бахмутської міської ради</t>
  </si>
  <si>
    <t>Проведення ОСН конкурсу з благоустрою міської об’єднаної територіальної громади за номінаціями «Кращий будинок», «Кращій двір»</t>
  </si>
  <si>
    <t>Кількість проведених  конкурсів, одиниць</t>
  </si>
  <si>
    <t>Фінансування оренди  та оплати комунальних послуг  приміщень для ОСН </t>
  </si>
  <si>
    <t>Кількість  приміщень, одиниць</t>
  </si>
  <si>
    <t xml:space="preserve">Розробка ПКД "Реконструкція та озеленення скверу   в   с. Покровське"     </t>
  </si>
  <si>
    <t>Управління економічного розвитку Бахмутської міської ради, відділ внутрішньої політики та зав'язків Бахмутської міської ради</t>
  </si>
  <si>
    <t>Оновлення парку підприємства. Придбання  пасажирського  автобуса</t>
  </si>
  <si>
    <t>Управління муніципального розвитку Бахмутської міської ради, Бахмутська міська рада</t>
  </si>
  <si>
    <t>Виготовлення технічної документації для реєстрації  права власності   на нерухоме майно комунальної власності територіальної   громади, безхазяйне майно, що приймається в комунальну власність, експертна оцінка  технічного стану безхазяйного майна, що приймається у комунальну власність</t>
  </si>
  <si>
    <t>Фінансове управління Бахмутської міської ради, відділ комп'ютерного забезпечення та інформаційних технологій Бахмутської міської ради, відділ бухгалтерського обліку та звітності Бахмутської міської ради, відділ прес-служби  Бахмутської міської ради</t>
  </si>
  <si>
    <t>Вжиття заходів щодо  проведення поточного або капітального ремонту житла, яке належить дітям-сиротам, дітям позбавленим  батьківського піклування, та особам  з їх числа на час повернення їх до місця постійного проживання або житла, яке надається  відповідно до законодавства України</t>
  </si>
  <si>
    <t>Кількість фельдшерських пунктів, одиниць/ працівників, осіб</t>
  </si>
  <si>
    <t>Кількість комп'ютерного обладнання, одиниць</t>
  </si>
  <si>
    <t xml:space="preserve">Проведення масових заходів в локаціях  територіальної громади, а саме: щорічні свята День міста, інтерактивні щорічні заходи Територія Пам'яті, знайомство з локацією Бахмутська фортеця, зустрічі з творчою інтелігенцією територіальної громади під час відкриття художніх виставок, насамперед Бахмутського вернісажу.
Придбання комплекту апаратури для посилення звуку
</t>
  </si>
  <si>
    <t>Кількість комплектів обладнання, одиниць</t>
  </si>
  <si>
    <t>Організація системи підвищення кваліфікації працівників сфери культури. (Курси керівників закладів культури, художніх керівників, режисерів, хореографів, керівників творчих колективів, звукорежисерів, техніків – освітлювачів, бухгалтерів, діловодів)</t>
  </si>
  <si>
    <t xml:space="preserve">Проведення Фестивалю декоративно – ужиткової творчості «Бахмутський Дивоцвіт».
Залучення майстрів та популяризація народних ремесел
</t>
  </si>
  <si>
    <t>Кількість придбаних  сценічних костюмів, одиниць/ тканини, мп</t>
  </si>
  <si>
    <t xml:space="preserve">Кількість об'єктів, забезпечених водопостачанням, одиниць </t>
  </si>
  <si>
    <t>Кількість придбаних костюмів, одиниць</t>
  </si>
  <si>
    <t xml:space="preserve">Організація дозвільного  простору для  мешканців Бахмутської міської територіальної громади. 
Придбання атракціону безрейкового  електропаровозу «Качка».
Придбання механічних веломобілів «Картинг»
</t>
  </si>
  <si>
    <t>Кількість проведених моніторингів та звітів, одиниць</t>
  </si>
  <si>
    <t>Організаційний відділ Бахмутської міської ради</t>
  </si>
  <si>
    <t>Обладнання приміщення Бахмутської загальноосвітньої школи І-ІІ ступенів №3 системою протипожежного захисту та блискавкозахисту, обробка дерев'яних елементів горищних покриттів</t>
  </si>
  <si>
    <t>Кількість будівель обладнаних системою протипожежного захисту та блискавкозахисту, проведення обробки дерев'яних елементів горищних покриттів, одиниць</t>
  </si>
  <si>
    <t>Надання матеріальної допомоги особам з інвалідністю по слуху на поповнення рахунку мобільного телефону з функцією відеоспілкування</t>
  </si>
  <si>
    <t>Кількість заходів</t>
  </si>
  <si>
    <t>Забезпечення надання щомісячної допомоги Донецької обласної ради учням професійно-технічних навчальних закладів і студентам вищих навчальних закладів I-IV рівнів акредитації з числа дітей-сиріт та дітей, позбавлених батьківського піклування, які перебувають на повному державному утриманні</t>
  </si>
  <si>
    <t>Протяжність: зливової каналізації -пог. м / дренажної каналізації - пог.м/,  труб залізобетонних водопропускних - пог.м / гідравлічна промивка труб зливової каналізації, пог. м</t>
  </si>
  <si>
    <t>Кількість розроблених документів з інвентаризації джерел забруднення, одиниць</t>
  </si>
  <si>
    <t xml:space="preserve">Обсяг ліквідованих несанкціонованих сміттєзвалищ, м3  </t>
  </si>
  <si>
    <t xml:space="preserve">Будівництво спортивно-оздоровчого  майданчика комплексного використання  в старостинських округах Бахмутської міської територіальної громади 
</t>
  </si>
  <si>
    <t>Кількість придбаних транспортних засобів/ кількість відремонтованих транспортних засобів, одиниць</t>
  </si>
  <si>
    <t xml:space="preserve">Виконання капітальних ремонтів та реконструкцій на об'єктах житлового фонду (внутрішньобудинкові мережі) </t>
  </si>
  <si>
    <t>Фінансова підтримка (дія Закону України "Про державну допомогу суб'єктам господарювання " пп.2 п.2 ст 3 не поширюється на перелік послуг, що становлять  загальний економічний  інтерес, передбачений  п.3 Постанови КМУ  від 23.04.2018 №420 (зі змінами)</t>
  </si>
  <si>
    <t>Відшкодування різниці в тарифах на послугу з постачання теплової енергії (теплову енергію) її виробництво, транспортування, постачання для потреб споживачів(населення) в м. Бахмут та смт. Красна Гора</t>
  </si>
  <si>
    <t xml:space="preserve">Управління розвитку міського господарства та капітального будівництва Бахмутської міської ради, 
ТОВ «БАХМУТ-ЕНЕРГІЯ»
</t>
  </si>
  <si>
    <t xml:space="preserve">Період відшкодування різниці в тарифах на послугу з постачання теплової енергії </t>
  </si>
  <si>
    <t>Проведення аудиту фінансово-господарської діяльності КП "БАХМУТ-ВОДА"</t>
  </si>
  <si>
    <t>Кількість підприємств на яких проведено аудит, одиниць</t>
  </si>
  <si>
    <t>Заміна діляноки  водопрововідних мереж у с. Іванград</t>
  </si>
  <si>
    <t>Капітальний ремонт та реконструкція скверів, бульварів, площ, набережної, фонтанів, пам’ятників, встановлення скульптурних фігур, та МаАФів</t>
  </si>
  <si>
    <t xml:space="preserve">Управління розвитку міського господарства та капітального будівництва Бахмутської міської ради, комунальні підприємства </t>
  </si>
  <si>
    <t>63</t>
  </si>
  <si>
    <t>Управління розвитку міського господарства та капітального будівництва Бахмутської міської ради, КП  "БАХМУТ-             ЕЛЕКТРОТРАНС"</t>
  </si>
  <si>
    <r>
      <t xml:space="preserve">Підвищення інформованості населення щодо протидії торгівлі людьми </t>
    </r>
    <r>
      <rPr>
        <sz val="12"/>
        <color theme="0"/>
        <rFont val="Times New Roman"/>
        <family val="1"/>
        <charset val="204"/>
      </rPr>
      <t>та нелегальної міграції</t>
    </r>
  </si>
  <si>
    <t>виплата матеріальної допомоги головам та секретарям комітетів мікрорайонів, головам квартальних комітетів</t>
  </si>
  <si>
    <t>придбання обладнання та канцелярських товарів</t>
  </si>
  <si>
    <t>придбання лічильника тепла</t>
  </si>
  <si>
    <t xml:space="preserve">Автокран /екскаватори/ мікроавтобус для підвозу бригад по району/ водовозка 6 т / вахтовки, одиниць               </t>
  </si>
  <si>
    <t>Поточне утримання  та технічне  обслуговування  систем відеоспостереження</t>
  </si>
  <si>
    <t>Придбання запасних  частин  для ремонту  автотранспортних  засобів</t>
  </si>
  <si>
    <t>КП  "БАХМУТ-ЕЛЕКТРО-           ТРАНС"</t>
  </si>
  <si>
    <t>Поточний ремонт  виробничих  приміщень підприємства</t>
  </si>
  <si>
    <t>Кількість відремонтованих приміщень, одиниць</t>
  </si>
  <si>
    <t>Здійснення адресних виплат спортсменам та тренерам  для придбання житла на умовах співфінансування з міського бюджету</t>
  </si>
  <si>
    <t xml:space="preserve">Організація та проведення культурно-мистецьких заходів на рівні Бахмутської міської територіальної громади:
Розробка та проведення мюзиклів, театральних постанов, новорічних казок.
Придбання обладнання та будматеріалу для оформлення декорацій, 
придбання (пошив) сценічних костюмів, взуття
</t>
  </si>
  <si>
    <t>Залучення широких верств населення до вирішення проблем мікрорайонів міста, селищ, сіл Бахмутської міської територіальної громади. Розвиток локальної демократії</t>
  </si>
  <si>
    <t>Забезпечення осіб з обмеженними фізичними можливостями  послугами  з перевеззення</t>
  </si>
  <si>
    <t xml:space="preserve">Проведення безкоштовного виготовлення, спорудження надгробків загиблим-померлим учасникам АТО/ООС, одиноким батькам загиблих/померлих учасників бойових дій на територіях інших держав та одиноким батькам загиблих учасників АТО/ООС </t>
  </si>
  <si>
    <t>Забезпечення учасників Революції Гідності, учасників АТО/ООС санаторно-курортним лікуванням</t>
  </si>
  <si>
    <t>Направлення учасників Революції Гідності, учасників АТО/ООС  на психологічну реабілітацію</t>
  </si>
  <si>
    <t xml:space="preserve">Направлення на професійну адаптацію учасників Революції Гідності, учасників АТО/ООС </t>
  </si>
  <si>
    <t>Надання одноразової матеріальної допомоги учасникам Революції Гідності, учасникам АТО/ООС (в том числі з числа внутрішньо переміщених осіб) згідно Положення про надання матеріальної допомоги окремих категорій громадян Бахмутської міської територіальної громади</t>
  </si>
  <si>
    <t>Надання щорічної матеріальної допомоги сім'ям загиблих/померлих учасників АТО/ООС (у тому числі  з числа внутрішньо переміщених осіб)</t>
  </si>
  <si>
    <t>Надання додаткової 50 % знижки  до пільг, передбачених діючим законодавством України, за житлово-комунальні послуги членам сімей загиблих, учасників Революції Гідності, учасників  АТО/ООС в межах соціальних норм користування</t>
  </si>
  <si>
    <t>Надання матеріальної допомоги внутрішньо переміщеним особам, мешканцям Бахмутської міської територіальної громади</t>
  </si>
  <si>
    <t>Забезпечення 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</si>
  <si>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Надання одноразової матеріальної допомоги особам з інвалідністю внаслідок війни з числа учасників Революції Гідності, учасників АТО/ООС та членам сімей загиблиї учасниів АТО/ООС</t>
  </si>
  <si>
    <t>Будівництво спортивного  майданчику зі штучною травою за адресою вул. Тургенєва,1а м.Бахмут</t>
  </si>
  <si>
    <t>грудень 2021-квітень 2022</t>
  </si>
  <si>
    <t>Заміна теплотраси</t>
  </si>
  <si>
    <t>Протяжність теплових мереж, м</t>
  </si>
  <si>
    <t>Поточний ремонт покрівлі котельні №2</t>
  </si>
  <si>
    <r>
      <t>Площа покрівлі, м</t>
    </r>
    <r>
      <rPr>
        <vertAlign val="superscript"/>
        <sz val="12"/>
        <rFont val="Times New Roman"/>
        <family val="1"/>
        <charset val="204"/>
      </rPr>
      <t>2</t>
    </r>
  </si>
  <si>
    <t xml:space="preserve">Будівництво світлофорних об`єктів  по вул. Свято-Георгіївська (магазин)  м. Бахмут </t>
  </si>
  <si>
    <t>Залучення громадян до процесу розподілу частини коштів бюджету Бахмутської ТГ на реалізацію громадських проєктів за програмою «Бюджет участі». Надання  фінансової  підтримки переможцям Конкурсу місцевих  ініціатив розвитку тнриторіальних громад Бахмутського  району Донецької області, які будуть  реалізовані за рахунок коштів районного  бюджету. Проєкти: "STEMentor", "Green room","Реабілітація та  розвиток дітей з інвалідністю","Чисто в селі- свято на душі", "Дворик  дитинства", "Сучасний  медичний кабінет в Опитненському ЗЗСО", "Альтанка  без обмежень"</t>
  </si>
  <si>
    <t xml:space="preserve">Управління розвитку міського господарства та капітального будівництва Бахмутської міської ради, комунальні підприємства        </t>
  </si>
  <si>
    <t xml:space="preserve">Управління розвитку міського господарства та капітального будівництва Бахмутської міської ради, комунальні підприємства     </t>
  </si>
  <si>
    <t xml:space="preserve">Придбання телескопичного  автопідйомник АП-18 </t>
  </si>
  <si>
    <t>Сертифікація енергетичної ефективності, проведення енергетичних аудитів, обстежень  будівель  комунальної  форми власності, тощо</t>
  </si>
  <si>
    <t>березень 2022</t>
  </si>
  <si>
    <t>Бахмутський міський центр соціальних служб (далі - БМЦСС), ГО "Бахмут особливий"</t>
  </si>
  <si>
    <t>Кількість дітей з інвалідністю</t>
  </si>
  <si>
    <t>Придбання обладнання для проведення реабілітаційних заходів з дітьми, які мають інвалідність різних нозологій у відділенні соціально - психологічної реабілітації при Бахмутському міському центрі соціальних служб за адресою: м. Бахмут,                                             вул. О. Сибірцева, 190</t>
  </si>
  <si>
    <t>Інше: організація реабілітаційних заходів для дітей з інвалідністю</t>
  </si>
  <si>
    <t>Управління розвитку міського господарства та капітального будівництва Бахмутської міської ради, ОСКП "ПРОГРЕС"</t>
  </si>
  <si>
    <t xml:space="preserve">Управління розвитку міського господарства та капітального будівництва Бахмутської міської ради             </t>
  </si>
  <si>
    <t>Кількість розроблених ПКД, одиниць</t>
  </si>
  <si>
    <t>Розробка проєктно-кошторисної документації та проведення її експертизи по проєкту "Будівництво парку відпочинку "Північний" в м. Бахмут Донецької області"</t>
  </si>
  <si>
    <t>Використання  комп'ютерної програми "uMuni-платформа енергоефективності"</t>
  </si>
  <si>
    <t>Управління розвитку міського господарства та капітального будівництва Бахмутської міської ради, КП  "БАХМУТ-         ЕЛЕКТРОТРАНС"</t>
  </si>
  <si>
    <t xml:space="preserve"> - грейдер</t>
  </si>
  <si>
    <t xml:space="preserve"> - автомобіль грузо-пасажирський</t>
  </si>
  <si>
    <t xml:space="preserve"> - снігоприбиральна, поливальні машини, трактор для прибирання території, автомобіль грузопасажирський, екскаватор.</t>
  </si>
  <si>
    <t>Забезпечення проведення обстежень під час медичного огляду громадян Бахмутської міської ТГ які  призиваються на строкову військову службу та підлягають приписки  до призивних дільниць  відповідно до встановленого чинним законодавством  переліку обстежень</t>
  </si>
  <si>
    <t>Забезпечення заробітною платою лікарів - інтернів  1-го та 2-го років навчання.</t>
  </si>
  <si>
    <t xml:space="preserve">Бахмутська міська рада, Управління охорони здоров`я Бахмутської міської ради, КНП "ЦПМД м.Бахмуат"    </t>
  </si>
  <si>
    <t xml:space="preserve">Кількість громадян,      які  призиваються на строкову військову службу та підлягають приписки  до призивних дільниць, осіб  </t>
  </si>
  <si>
    <t xml:space="preserve">Загальна кількість  лікарів - інтернів, осіб       </t>
  </si>
  <si>
    <t>Кількість придбаних акумуляторних батарей, одиниць</t>
  </si>
  <si>
    <t>Капітальний ремонт, облаштування   входу до адмінбудівлі   Бахмутського  РВП ГУНП В Донецькій області з встановлення пандусу  для категорії громадян  з обмеженими можливостями</t>
  </si>
  <si>
    <t>Кількість встановлених камер, одиниць</t>
  </si>
  <si>
    <t>Придбання та встановлення  камер відео спостереження  та інших пристроїв</t>
  </si>
  <si>
    <t xml:space="preserve">до  Програми економічного і </t>
  </si>
  <si>
    <t xml:space="preserve">Додаток 1 </t>
  </si>
  <si>
    <t xml:space="preserve">затвердженої  рішенням  Бахмутської міської ради    </t>
  </si>
  <si>
    <t>Охоплення бюджетних будівель з  підключенням докомп'ютерної програми "uMuni-платформа енергоефективності",  одиниць</t>
  </si>
  <si>
    <t xml:space="preserve">22.12.2021  №7/17-507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</si>
</sst>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_-;\-* #,##0.00\ _₴_-;_-* &quot;-&quot;??\ _₴_-;_-@_-"/>
    <numFmt numFmtId="165" formatCode="#,##0&quot;р.&quot;;[Red]\-#,##0&quot;р.&quot;"/>
    <numFmt numFmtId="166" formatCode="_-* #,##0.00_р_._-;\-* #,##0.00_р_._-;_-* &quot;-&quot;??_р_._-;_-@_-"/>
    <numFmt numFmtId="167" formatCode="#,##0.0"/>
    <numFmt numFmtId="168" formatCode="0.0"/>
    <numFmt numFmtId="169" formatCode="#,##0.0\ 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indexed="8"/>
      <name val="Calibri"/>
      <family val="2"/>
      <charset val="1"/>
    </font>
    <font>
      <sz val="10"/>
      <name val="Arial Cyr"/>
      <charset val="204"/>
    </font>
    <font>
      <sz val="10"/>
      <name val="Arial"/>
      <family val="2"/>
      <charset val="204"/>
    </font>
    <font>
      <b/>
      <i/>
      <sz val="12"/>
      <name val="Times New Roman"/>
      <family val="1"/>
      <charset val="204"/>
    </font>
    <font>
      <b/>
      <sz val="12"/>
      <name val="Times New Roman"/>
      <family val="1"/>
      <charset val="204"/>
    </font>
    <font>
      <sz val="12"/>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color rgb="FFFF0000"/>
      <name val="Times New Roman"/>
      <family val="1"/>
      <charset val="204"/>
    </font>
    <font>
      <i/>
      <sz val="12"/>
      <name val="Times New Roman"/>
      <family val="1"/>
      <charset val="204"/>
    </font>
    <font>
      <b/>
      <sz val="12"/>
      <color theme="1"/>
      <name val="Times New Roman"/>
      <family val="1"/>
      <charset val="204"/>
    </font>
    <font>
      <sz val="12"/>
      <color rgb="FFC00000"/>
      <name val="Times New Roman"/>
      <family val="1"/>
      <charset val="204"/>
    </font>
    <font>
      <b/>
      <sz val="12"/>
      <color rgb="FFC00000"/>
      <name val="Times New Roman"/>
      <family val="1"/>
      <charset val="204"/>
    </font>
    <font>
      <b/>
      <sz val="12"/>
      <color rgb="FFFF0000"/>
      <name val="Times New Roman"/>
      <family val="1"/>
      <charset val="204"/>
    </font>
    <font>
      <sz val="12"/>
      <color indexed="10"/>
      <name val="Times New Roman"/>
      <family val="1"/>
      <charset val="204"/>
    </font>
    <font>
      <b/>
      <sz val="12"/>
      <color indexed="10"/>
      <name val="Times New Roman"/>
      <family val="1"/>
      <charset val="204"/>
    </font>
    <font>
      <b/>
      <sz val="14"/>
      <color theme="1"/>
      <name val="Times New Roman"/>
      <family val="1"/>
      <charset val="204"/>
    </font>
    <font>
      <sz val="14"/>
      <color theme="1"/>
      <name val="Calibri"/>
      <family val="2"/>
      <scheme val="minor"/>
    </font>
    <font>
      <sz val="11"/>
      <color rgb="FF000000"/>
      <name val="Times New Roman"/>
      <family val="1"/>
      <charset val="204"/>
    </font>
    <font>
      <sz val="10"/>
      <color theme="1"/>
      <name val="Times New Roman"/>
      <family val="1"/>
      <charset val="204"/>
    </font>
    <font>
      <sz val="12"/>
      <color theme="0"/>
      <name val="Times New Roman"/>
      <family val="1"/>
      <charset val="204"/>
    </font>
    <font>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rgb="FFF2F2F2"/>
        <bgColor indexed="64"/>
      </patternFill>
    </fill>
    <fill>
      <patternFill patternType="solid">
        <fgColor rgb="FFFFFFFF"/>
        <bgColor indexed="64"/>
      </patternFill>
    </fill>
    <fill>
      <patternFill patternType="solid">
        <fgColor rgb="FFFFFF0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5" fillId="0" borderId="0"/>
    <xf numFmtId="0" fontId="6" fillId="0" borderId="0"/>
    <xf numFmtId="0" fontId="7" fillId="0" borderId="0"/>
    <xf numFmtId="0" fontId="4" fillId="0" borderId="0"/>
    <xf numFmtId="0" fontId="8" fillId="0" borderId="0"/>
    <xf numFmtId="0" fontId="6" fillId="0" borderId="0"/>
    <xf numFmtId="166" fontId="5" fillId="0" borderId="0" applyFont="0" applyFill="0" applyBorder="0" applyAlignment="0" applyProtection="0"/>
    <xf numFmtId="0" fontId="3" fillId="0" borderId="0"/>
    <xf numFmtId="164" fontId="8" fillId="0" borderId="0" applyBorder="0" applyAlignment="0" applyProtection="0"/>
    <xf numFmtId="0" fontId="2" fillId="0" borderId="0"/>
    <xf numFmtId="0" fontId="1" fillId="0" borderId="0"/>
  </cellStyleXfs>
  <cellXfs count="321">
    <xf numFmtId="0" fontId="0" fillId="0" borderId="0" xfId="0"/>
    <xf numFmtId="0" fontId="13" fillId="2" borderId="2" xfId="0" applyFont="1" applyFill="1" applyBorder="1" applyAlignment="1">
      <alignment horizontal="left" vertical="top" wrapText="1"/>
    </xf>
    <xf numFmtId="0" fontId="10" fillId="2" borderId="2" xfId="0" applyFont="1" applyFill="1" applyBorder="1" applyAlignment="1">
      <alignment horizontal="left" vertical="top" wrapText="1"/>
    </xf>
    <xf numFmtId="167" fontId="13" fillId="2" borderId="2" xfId="0" applyNumberFormat="1" applyFont="1" applyFill="1" applyBorder="1" applyAlignment="1">
      <alignment horizontal="center" vertical="top" wrapText="1"/>
    </xf>
    <xf numFmtId="168" fontId="13" fillId="2" borderId="2" xfId="0" applyNumberFormat="1" applyFont="1" applyFill="1" applyBorder="1" applyAlignment="1">
      <alignment horizontal="center" vertical="top" wrapText="1"/>
    </xf>
    <xf numFmtId="168" fontId="10" fillId="2" borderId="2" xfId="0" applyNumberFormat="1" applyFont="1" applyFill="1" applyBorder="1" applyAlignment="1">
      <alignment horizontal="center" vertical="top" wrapText="1"/>
    </xf>
    <xf numFmtId="0" fontId="10" fillId="2" borderId="2" xfId="0" applyFont="1" applyFill="1" applyBorder="1" applyAlignment="1">
      <alignment horizontal="center" vertical="center" wrapText="1"/>
    </xf>
    <xf numFmtId="0" fontId="9" fillId="2" borderId="2" xfId="0" applyFont="1" applyFill="1" applyBorder="1" applyAlignment="1">
      <alignment horizontal="left" vertical="top" wrapText="1"/>
    </xf>
    <xf numFmtId="0" fontId="11" fillId="2" borderId="0" xfId="0" applyFont="1" applyFill="1" applyAlignment="1">
      <alignment horizontal="center" vertical="top" wrapText="1"/>
    </xf>
    <xf numFmtId="0" fontId="11" fillId="2" borderId="0" xfId="0" applyFont="1" applyFill="1" applyAlignment="1">
      <alignment horizontal="left" vertical="top" wrapText="1"/>
    </xf>
    <xf numFmtId="168" fontId="17" fillId="2" borderId="2" xfId="0" applyNumberFormat="1" applyFont="1" applyFill="1" applyBorder="1" applyAlignment="1">
      <alignment horizontal="center" vertical="top" wrapText="1"/>
    </xf>
    <xf numFmtId="167" fontId="10" fillId="2" borderId="0" xfId="0" applyNumberFormat="1" applyFont="1" applyFill="1" applyAlignment="1">
      <alignment horizontal="center" vertical="top" wrapText="1"/>
    </xf>
    <xf numFmtId="167" fontId="10" fillId="2" borderId="2" xfId="0" applyNumberFormat="1" applyFont="1" applyFill="1" applyBorder="1" applyAlignment="1">
      <alignment horizontal="left" vertical="top" wrapText="1"/>
    </xf>
    <xf numFmtId="3" fontId="11"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top" wrapText="1"/>
    </xf>
    <xf numFmtId="3" fontId="10" fillId="2" borderId="2"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7" fillId="2" borderId="2" xfId="0" applyFont="1" applyFill="1" applyBorder="1" applyAlignment="1">
      <alignment horizontal="center" vertical="top" wrapText="1"/>
    </xf>
    <xf numFmtId="0" fontId="17" fillId="2" borderId="2" xfId="0" applyFont="1" applyFill="1" applyBorder="1" applyAlignment="1">
      <alignment horizontal="left" vertical="top" wrapText="1"/>
    </xf>
    <xf numFmtId="168" fontId="17" fillId="2" borderId="2" xfId="0" applyNumberFormat="1"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vertical="top" wrapText="1"/>
    </xf>
    <xf numFmtId="49" fontId="11" fillId="2" borderId="2" xfId="0" applyNumberFormat="1" applyFont="1" applyFill="1" applyBorder="1" applyAlignment="1">
      <alignment horizontal="center" vertical="top"/>
    </xf>
    <xf numFmtId="0" fontId="10" fillId="2" borderId="0" xfId="0" applyFont="1" applyFill="1" applyAlignment="1">
      <alignment horizontal="center" vertical="top" wrapText="1"/>
    </xf>
    <xf numFmtId="167" fontId="17" fillId="2" borderId="2" xfId="0" applyNumberFormat="1" applyFont="1" applyFill="1" applyBorder="1" applyAlignment="1">
      <alignment horizontal="center" vertical="top" wrapText="1"/>
    </xf>
    <xf numFmtId="0" fontId="11" fillId="2" borderId="0" xfId="0" applyFont="1" applyFill="1" applyBorder="1" applyAlignment="1">
      <alignment vertical="top" wrapText="1"/>
    </xf>
    <xf numFmtId="0" fontId="11" fillId="2" borderId="0" xfId="0" applyFont="1" applyFill="1" applyBorder="1" applyAlignment="1">
      <alignment vertical="center" wrapText="1"/>
    </xf>
    <xf numFmtId="0" fontId="10" fillId="2" borderId="0" xfId="0" applyFont="1" applyFill="1" applyBorder="1" applyAlignment="1">
      <alignment vertical="center" wrapText="1"/>
    </xf>
    <xf numFmtId="0" fontId="10" fillId="2" borderId="0" xfId="0" applyFont="1" applyFill="1" applyBorder="1" applyAlignment="1">
      <alignment vertical="top" wrapText="1"/>
    </xf>
    <xf numFmtId="0" fontId="10" fillId="2" borderId="2" xfId="0" applyFont="1" applyFill="1" applyBorder="1" applyAlignment="1">
      <alignment vertical="center" wrapText="1"/>
    </xf>
    <xf numFmtId="0" fontId="11" fillId="2" borderId="0" xfId="0" applyFont="1" applyFill="1" applyBorder="1" applyAlignment="1">
      <alignment horizontal="left" vertical="top" wrapText="1"/>
    </xf>
    <xf numFmtId="167" fontId="11" fillId="2" borderId="0" xfId="0" applyNumberFormat="1" applyFont="1" applyFill="1" applyAlignment="1">
      <alignment horizontal="center" vertical="top" wrapText="1"/>
    </xf>
    <xf numFmtId="49" fontId="11" fillId="2" borderId="0" xfId="0" applyNumberFormat="1" applyFont="1" applyFill="1" applyAlignment="1">
      <alignment horizontal="center" vertical="top" wrapText="1"/>
    </xf>
    <xf numFmtId="1" fontId="11" fillId="2" borderId="2" xfId="0" applyNumberFormat="1" applyFont="1" applyFill="1" applyBorder="1" applyAlignment="1">
      <alignment horizontal="center" vertical="top" wrapText="1"/>
    </xf>
    <xf numFmtId="3" fontId="11" fillId="2" borderId="2" xfId="0" applyNumberFormat="1" applyFont="1" applyFill="1" applyBorder="1" applyAlignment="1">
      <alignment horizontal="center" vertical="top" wrapText="1"/>
    </xf>
    <xf numFmtId="169" fontId="11" fillId="2" borderId="2" xfId="0" applyNumberFormat="1" applyFont="1" applyFill="1" applyBorder="1" applyAlignment="1">
      <alignment horizontal="center" vertical="top" wrapText="1"/>
    </xf>
    <xf numFmtId="169" fontId="10" fillId="2" borderId="2" xfId="0" applyNumberFormat="1" applyFont="1" applyFill="1" applyBorder="1" applyAlignment="1">
      <alignment horizontal="center" vertical="top" wrapText="1"/>
    </xf>
    <xf numFmtId="3" fontId="10"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xf>
    <xf numFmtId="0" fontId="20" fillId="2" borderId="2" xfId="0" applyFont="1" applyFill="1" applyBorder="1"/>
    <xf numFmtId="168" fontId="11" fillId="2" borderId="2" xfId="0" applyNumberFormat="1" applyFont="1" applyFill="1" applyBorder="1" applyAlignment="1">
      <alignment horizontal="center" vertical="top"/>
    </xf>
    <xf numFmtId="167" fontId="15" fillId="2" borderId="2" xfId="0" applyNumberFormat="1" applyFont="1" applyFill="1" applyBorder="1" applyAlignment="1">
      <alignment horizontal="center" vertical="top"/>
    </xf>
    <xf numFmtId="167" fontId="11" fillId="2" borderId="2" xfId="0" applyNumberFormat="1" applyFont="1" applyFill="1" applyBorder="1" applyAlignment="1">
      <alignment horizontal="center" vertical="top"/>
    </xf>
    <xf numFmtId="167" fontId="13" fillId="2" borderId="2" xfId="0" applyNumberFormat="1" applyFont="1" applyFill="1" applyBorder="1" applyAlignment="1">
      <alignment horizontal="center" vertical="top"/>
    </xf>
    <xf numFmtId="0" fontId="14" fillId="2" borderId="2" xfId="0" applyFont="1" applyFill="1" applyBorder="1" applyAlignment="1">
      <alignment horizontal="center" vertical="top" wrapText="1"/>
    </xf>
    <xf numFmtId="0" fontId="14" fillId="2" borderId="2" xfId="0" applyFont="1" applyFill="1" applyBorder="1" applyAlignment="1">
      <alignment horizontal="left" vertical="top" wrapText="1"/>
    </xf>
    <xf numFmtId="49" fontId="11" fillId="2" borderId="2" xfId="0" applyNumberFormat="1" applyFont="1" applyFill="1" applyBorder="1" applyAlignment="1">
      <alignment horizontal="left" vertical="top" wrapText="1"/>
    </xf>
    <xf numFmtId="167" fontId="16" fillId="2" borderId="2" xfId="0" applyNumberFormat="1" applyFont="1" applyFill="1" applyBorder="1" applyAlignment="1">
      <alignment horizontal="center" vertical="top" wrapText="1"/>
    </xf>
    <xf numFmtId="168" fontId="15" fillId="2" borderId="2" xfId="0" applyNumberFormat="1" applyFont="1" applyFill="1" applyBorder="1" applyAlignment="1">
      <alignment horizontal="center" vertical="top" wrapText="1"/>
    </xf>
    <xf numFmtId="0" fontId="15" fillId="2" borderId="2" xfId="0" applyNumberFormat="1" applyFont="1" applyFill="1" applyBorder="1" applyAlignment="1">
      <alignment horizontal="center" vertical="top" wrapText="1"/>
    </xf>
    <xf numFmtId="168" fontId="16" fillId="2" borderId="2" xfId="0" applyNumberFormat="1" applyFont="1" applyFill="1" applyBorder="1" applyAlignment="1">
      <alignment horizontal="center" vertical="top" wrapText="1"/>
    </xf>
    <xf numFmtId="168" fontId="13" fillId="2" borderId="2" xfId="0" applyNumberFormat="1" applyFont="1" applyFill="1" applyBorder="1" applyAlignment="1">
      <alignment horizontal="center" vertical="top"/>
    </xf>
    <xf numFmtId="167" fontId="17" fillId="2" borderId="2" xfId="0" applyNumberFormat="1" applyFont="1" applyFill="1" applyBorder="1" applyAlignment="1">
      <alignment horizontal="center" vertical="center" wrapText="1"/>
    </xf>
    <xf numFmtId="168" fontId="9" fillId="2" borderId="2" xfId="0" applyNumberFormat="1" applyFont="1" applyFill="1" applyBorder="1" applyAlignment="1">
      <alignment horizontal="left" vertical="top" wrapText="1"/>
    </xf>
    <xf numFmtId="167" fontId="11" fillId="2" borderId="2" xfId="2" applyNumberFormat="1" applyFont="1" applyFill="1" applyBorder="1" applyAlignment="1">
      <alignment horizontal="center" vertical="top" wrapText="1"/>
    </xf>
    <xf numFmtId="2" fontId="11" fillId="2" borderId="2" xfId="2" applyNumberFormat="1" applyFont="1" applyFill="1" applyBorder="1" applyAlignment="1" applyProtection="1">
      <alignment horizontal="center" vertical="top" wrapText="1"/>
      <protection locked="0"/>
    </xf>
    <xf numFmtId="2" fontId="11" fillId="2" borderId="2" xfId="1" applyNumberFormat="1" applyFont="1" applyFill="1" applyBorder="1" applyAlignment="1" applyProtection="1">
      <alignment horizontal="center" vertical="top" wrapText="1"/>
      <protection locked="0"/>
    </xf>
    <xf numFmtId="49" fontId="11" fillId="2" borderId="2" xfId="2" applyNumberFormat="1" applyFont="1" applyFill="1" applyBorder="1" applyAlignment="1">
      <alignment horizontal="left" vertical="top" wrapText="1"/>
    </xf>
    <xf numFmtId="0" fontId="11" fillId="2" borderId="2" xfId="2" applyFont="1" applyFill="1" applyBorder="1" applyAlignment="1" applyProtection="1">
      <alignment horizontal="center" vertical="top" wrapText="1"/>
      <protection locked="0"/>
    </xf>
    <xf numFmtId="0" fontId="12" fillId="2" borderId="2" xfId="0" applyFont="1" applyFill="1" applyBorder="1" applyAlignment="1">
      <alignment horizontal="left" vertical="top" wrapText="1"/>
    </xf>
    <xf numFmtId="0" fontId="12" fillId="2" borderId="2" xfId="0" applyFont="1" applyFill="1" applyBorder="1" applyAlignment="1">
      <alignment horizontal="center" vertical="top" wrapText="1"/>
    </xf>
    <xf numFmtId="0" fontId="11" fillId="2" borderId="2" xfId="0" applyNumberFormat="1" applyFont="1" applyFill="1" applyBorder="1" applyAlignment="1">
      <alignment horizontal="center" vertical="top" wrapText="1"/>
    </xf>
    <xf numFmtId="0" fontId="10" fillId="2" borderId="2" xfId="0" applyFont="1" applyFill="1" applyBorder="1" applyAlignment="1">
      <alignment wrapText="1"/>
    </xf>
    <xf numFmtId="168" fontId="10" fillId="2" borderId="2" xfId="0" applyNumberFormat="1" applyFont="1" applyFill="1" applyBorder="1" applyAlignment="1">
      <alignment horizontal="left" vertical="top" wrapText="1"/>
    </xf>
    <xf numFmtId="1" fontId="11" fillId="2" borderId="2" xfId="0" applyNumberFormat="1" applyFont="1" applyFill="1" applyBorder="1" applyAlignment="1">
      <alignment horizontal="center" vertical="top"/>
    </xf>
    <xf numFmtId="3" fontId="13" fillId="2" borderId="2" xfId="0" applyNumberFormat="1" applyFont="1" applyFill="1" applyBorder="1" applyAlignment="1">
      <alignment horizontal="center" vertical="top" wrapText="1"/>
    </xf>
    <xf numFmtId="2" fontId="11" fillId="2" borderId="2" xfId="0" applyNumberFormat="1" applyFont="1" applyFill="1" applyBorder="1" applyAlignment="1">
      <alignment horizontal="center" vertical="top" wrapText="1"/>
    </xf>
    <xf numFmtId="168" fontId="12" fillId="2" borderId="2" xfId="0" applyNumberFormat="1" applyFont="1" applyFill="1" applyBorder="1" applyAlignment="1">
      <alignment horizontal="center" vertical="top" wrapText="1"/>
    </xf>
    <xf numFmtId="0" fontId="18" fillId="2" borderId="2" xfId="0" applyFont="1" applyFill="1" applyBorder="1" applyAlignment="1">
      <alignment vertical="top" wrapText="1"/>
    </xf>
    <xf numFmtId="0" fontId="19" fillId="2" borderId="2" xfId="0" applyFont="1" applyFill="1" applyBorder="1" applyAlignment="1">
      <alignment horizontal="left" vertical="top" wrapText="1"/>
    </xf>
    <xf numFmtId="0" fontId="16" fillId="2" borderId="2" xfId="0" applyFont="1" applyFill="1" applyBorder="1" applyAlignment="1">
      <alignment vertical="top" wrapText="1"/>
    </xf>
    <xf numFmtId="168" fontId="13" fillId="2" borderId="2" xfId="0" applyNumberFormat="1" applyFont="1" applyFill="1" applyBorder="1" applyAlignment="1">
      <alignment horizontal="left" vertical="top" wrapText="1"/>
    </xf>
    <xf numFmtId="0" fontId="17" fillId="2" borderId="3" xfId="0" applyFont="1" applyFill="1" applyBorder="1" applyAlignment="1">
      <alignment wrapText="1"/>
    </xf>
    <xf numFmtId="2" fontId="17" fillId="2" borderId="3" xfId="0" applyNumberFormat="1" applyFont="1" applyFill="1" applyBorder="1" applyAlignment="1">
      <alignment wrapText="1"/>
    </xf>
    <xf numFmtId="0" fontId="17" fillId="2" borderId="0" xfId="0" applyFont="1" applyFill="1" applyAlignment="1">
      <alignment horizontal="left" vertical="top" wrapText="1"/>
    </xf>
    <xf numFmtId="0" fontId="17" fillId="2" borderId="0" xfId="0" applyFont="1" applyFill="1" applyAlignment="1">
      <alignment vertical="top" wrapText="1"/>
    </xf>
    <xf numFmtId="0" fontId="17" fillId="2" borderId="0" xfId="0" applyFont="1" applyFill="1" applyAlignment="1">
      <alignment horizontal="center" vertical="top" wrapText="1"/>
    </xf>
    <xf numFmtId="0" fontId="17" fillId="2" borderId="0" xfId="0" applyFont="1" applyFill="1" applyAlignment="1">
      <alignment wrapText="1"/>
    </xf>
    <xf numFmtId="49" fontId="17" fillId="2" borderId="0" xfId="0" applyNumberFormat="1" applyFont="1" applyFill="1" applyAlignment="1">
      <alignment wrapText="1"/>
    </xf>
    <xf numFmtId="168" fontId="11" fillId="2" borderId="2" xfId="0" applyNumberFormat="1" applyFont="1" applyFill="1" applyBorder="1" applyAlignment="1">
      <alignment horizontal="center" vertical="center" wrapText="1"/>
    </xf>
    <xf numFmtId="168" fontId="10" fillId="2" borderId="2" xfId="0" applyNumberFormat="1" applyFont="1" applyFill="1" applyBorder="1" applyAlignment="1">
      <alignment horizontal="center" vertical="center" wrapText="1"/>
    </xf>
    <xf numFmtId="168" fontId="10" fillId="2" borderId="2" xfId="0" applyNumberFormat="1" applyFont="1" applyFill="1" applyBorder="1" applyAlignment="1">
      <alignment vertical="center" wrapText="1"/>
    </xf>
    <xf numFmtId="49" fontId="11" fillId="2" borderId="2" xfId="0" applyNumberFormat="1" applyFont="1" applyFill="1" applyBorder="1" applyAlignment="1">
      <alignment horizontal="center" vertical="top" wrapText="1"/>
    </xf>
    <xf numFmtId="0" fontId="11" fillId="2" borderId="2" xfId="0" applyNumberFormat="1" applyFont="1" applyFill="1" applyBorder="1" applyAlignment="1">
      <alignment horizontal="left" vertical="top" wrapText="1"/>
    </xf>
    <xf numFmtId="0" fontId="23" fillId="0" borderId="0" xfId="0" applyFont="1"/>
    <xf numFmtId="0" fontId="24" fillId="0" borderId="0" xfId="0" applyFont="1"/>
    <xf numFmtId="168" fontId="12" fillId="2" borderId="2" xfId="0" applyNumberFormat="1" applyFont="1" applyFill="1" applyBorder="1" applyAlignment="1">
      <alignment horizontal="center" vertical="top"/>
    </xf>
    <xf numFmtId="49" fontId="11" fillId="2" borderId="2" xfId="0" applyNumberFormat="1" applyFont="1" applyFill="1" applyBorder="1" applyAlignment="1">
      <alignment horizontal="center" vertical="center" wrapText="1"/>
    </xf>
    <xf numFmtId="0" fontId="13" fillId="2" borderId="2" xfId="0" applyFont="1" applyFill="1" applyBorder="1" applyAlignment="1">
      <alignment vertical="top" wrapText="1"/>
    </xf>
    <xf numFmtId="0" fontId="11" fillId="2" borderId="2" xfId="2" applyFont="1" applyFill="1" applyBorder="1" applyAlignment="1">
      <alignment horizontal="center" vertical="top" wrapText="1"/>
    </xf>
    <xf numFmtId="0" fontId="11" fillId="2" borderId="2" xfId="2" applyFont="1" applyFill="1" applyBorder="1" applyAlignment="1">
      <alignment horizontal="left" vertical="top" wrapText="1"/>
    </xf>
    <xf numFmtId="0" fontId="11" fillId="2" borderId="2" xfId="0" applyFont="1" applyFill="1" applyBorder="1" applyAlignment="1">
      <alignment horizontal="center" vertical="top" wrapText="1"/>
    </xf>
    <xf numFmtId="0" fontId="13" fillId="2" borderId="2" xfId="0" applyFont="1" applyFill="1" applyBorder="1" applyAlignment="1">
      <alignment horizontal="center" vertical="top" wrapText="1"/>
    </xf>
    <xf numFmtId="167" fontId="11" fillId="2" borderId="2" xfId="0" applyNumberFormat="1" applyFont="1" applyFill="1" applyBorder="1" applyAlignment="1">
      <alignment horizontal="center" vertical="top" wrapText="1"/>
    </xf>
    <xf numFmtId="167" fontId="10" fillId="2" borderId="2" xfId="0" applyNumberFormat="1" applyFont="1" applyFill="1" applyBorder="1" applyAlignment="1">
      <alignment horizontal="center" vertical="top" wrapText="1"/>
    </xf>
    <xf numFmtId="0" fontId="11" fillId="2" borderId="2" xfId="0" applyFont="1" applyFill="1" applyBorder="1" applyAlignment="1">
      <alignment horizontal="left" vertical="top" wrapText="1"/>
    </xf>
    <xf numFmtId="0" fontId="10" fillId="2" borderId="2" xfId="0"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49" fontId="10" fillId="2" borderId="2" xfId="0" applyNumberFormat="1" applyFont="1" applyFill="1" applyBorder="1" applyAlignment="1">
      <alignment horizontal="center" vertical="center" wrapText="1"/>
    </xf>
    <xf numFmtId="49" fontId="10"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xf>
    <xf numFmtId="0" fontId="11" fillId="3" borderId="2" xfId="0" applyFont="1" applyFill="1" applyBorder="1" applyAlignment="1">
      <alignment horizontal="center" vertical="top" wrapText="1"/>
    </xf>
    <xf numFmtId="0" fontId="11" fillId="3" borderId="2" xfId="0" applyFont="1" applyFill="1" applyBorder="1" applyAlignment="1">
      <alignment horizontal="left" vertical="top" wrapText="1"/>
    </xf>
    <xf numFmtId="0" fontId="22" fillId="3" borderId="2" xfId="0" applyFont="1" applyFill="1" applyBorder="1" applyAlignment="1">
      <alignment horizontal="center" vertical="top" wrapText="1"/>
    </xf>
    <xf numFmtId="49" fontId="11" fillId="3" borderId="2" xfId="0" applyNumberFormat="1" applyFont="1" applyFill="1" applyBorder="1" applyAlignment="1">
      <alignment horizontal="center" vertical="top" wrapText="1"/>
    </xf>
    <xf numFmtId="0" fontId="14" fillId="3" borderId="2" xfId="0" applyFont="1" applyFill="1" applyBorder="1" applyAlignment="1">
      <alignment horizontal="left" vertical="top" wrapText="1"/>
    </xf>
    <xf numFmtId="0" fontId="11" fillId="3" borderId="2" xfId="0" applyFont="1" applyFill="1" applyBorder="1" applyAlignment="1">
      <alignment horizontal="center" vertical="top" wrapText="1" shrinkToFit="1"/>
    </xf>
    <xf numFmtId="0" fontId="10" fillId="3" borderId="2" xfId="0" applyFont="1" applyFill="1" applyBorder="1" applyAlignment="1">
      <alignment horizontal="center" vertical="top" wrapText="1"/>
    </xf>
    <xf numFmtId="0" fontId="11" fillId="3" borderId="2" xfId="0" applyFont="1" applyFill="1" applyBorder="1" applyAlignment="1">
      <alignment horizontal="justify" vertical="top" wrapText="1"/>
    </xf>
    <xf numFmtId="0" fontId="21" fillId="3" borderId="2" xfId="0" applyFont="1" applyFill="1" applyBorder="1" applyAlignment="1">
      <alignment horizontal="justify" vertical="top" wrapText="1"/>
    </xf>
    <xf numFmtId="0" fontId="10" fillId="2" borderId="2" xfId="0" applyFont="1" applyFill="1" applyBorder="1" applyAlignment="1">
      <alignment vertical="top" wrapText="1"/>
    </xf>
    <xf numFmtId="49" fontId="14"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shrinkToFit="1"/>
    </xf>
    <xf numFmtId="0" fontId="10" fillId="2" borderId="2" xfId="0" applyFont="1" applyFill="1" applyBorder="1" applyAlignment="1">
      <alignment horizontal="center"/>
    </xf>
    <xf numFmtId="49" fontId="10" fillId="2" borderId="2" xfId="0" applyNumberFormat="1" applyFont="1" applyFill="1" applyBorder="1" applyAlignment="1">
      <alignment horizontal="center" wrapText="1"/>
    </xf>
    <xf numFmtId="49" fontId="9" fillId="2" borderId="2" xfId="0" applyNumberFormat="1" applyFont="1" applyFill="1" applyBorder="1" applyAlignment="1">
      <alignment horizontal="center" vertical="top" wrapText="1"/>
    </xf>
    <xf numFmtId="49" fontId="11" fillId="2" borderId="2" xfId="2" applyNumberFormat="1" applyFont="1" applyFill="1" applyBorder="1" applyAlignment="1" applyProtection="1">
      <alignment horizontal="center" vertical="top" wrapText="1"/>
      <protection locked="0"/>
    </xf>
    <xf numFmtId="49" fontId="11" fillId="2" borderId="2" xfId="2" applyNumberFormat="1" applyFont="1" applyFill="1" applyBorder="1" applyAlignment="1">
      <alignment horizontal="center" vertical="top" wrapText="1"/>
    </xf>
    <xf numFmtId="0" fontId="11" fillId="2" borderId="2" xfId="2" applyFont="1" applyFill="1" applyBorder="1" applyAlignment="1">
      <alignment vertical="top" wrapText="1"/>
    </xf>
    <xf numFmtId="0" fontId="11" fillId="2" borderId="2" xfId="2" applyFont="1" applyFill="1" applyBorder="1" applyAlignment="1">
      <alignment horizontal="center" vertical="center" wrapText="1"/>
    </xf>
    <xf numFmtId="49" fontId="11" fillId="2" borderId="2" xfId="3" applyNumberFormat="1" applyFont="1" applyFill="1" applyBorder="1" applyAlignment="1">
      <alignment horizontal="center" vertical="center" wrapText="1"/>
    </xf>
    <xf numFmtId="49" fontId="10" fillId="2" borderId="2" xfId="0" applyNumberFormat="1" applyFont="1" applyFill="1" applyBorder="1" applyAlignment="1">
      <alignment vertical="top" wrapText="1"/>
    </xf>
    <xf numFmtId="49" fontId="17" fillId="2" borderId="2" xfId="0" applyNumberFormat="1" applyFont="1" applyFill="1" applyBorder="1" applyAlignment="1">
      <alignment horizontal="center" vertical="top" wrapText="1"/>
    </xf>
    <xf numFmtId="168" fontId="11" fillId="3" borderId="2" xfId="0" applyNumberFormat="1" applyFont="1" applyFill="1" applyBorder="1" applyAlignment="1">
      <alignment horizontal="distributed" vertical="top" wrapText="1"/>
    </xf>
    <xf numFmtId="168" fontId="11" fillId="3" borderId="2" xfId="0" applyNumberFormat="1" applyFont="1" applyFill="1" applyBorder="1" applyAlignment="1">
      <alignment horizontal="center" vertical="top" wrapText="1"/>
    </xf>
    <xf numFmtId="168" fontId="11" fillId="3" borderId="2" xfId="5" applyNumberFormat="1" applyFont="1" applyFill="1" applyBorder="1" applyAlignment="1">
      <alignment horizontal="left" vertical="top" wrapText="1"/>
    </xf>
    <xf numFmtId="168" fontId="21" fillId="3" borderId="2" xfId="0" applyNumberFormat="1" applyFont="1" applyFill="1" applyBorder="1" applyAlignment="1">
      <alignment horizontal="center" vertical="top" wrapText="1"/>
    </xf>
    <xf numFmtId="168" fontId="11" fillId="3" borderId="2" xfId="7" applyNumberFormat="1" applyFont="1" applyFill="1" applyBorder="1" applyAlignment="1" applyProtection="1">
      <alignment horizontal="center" vertical="top" wrapText="1"/>
    </xf>
    <xf numFmtId="168" fontId="11" fillId="3" borderId="2" xfId="0" applyNumberFormat="1" applyFont="1" applyFill="1" applyBorder="1" applyAlignment="1">
      <alignment wrapText="1"/>
    </xf>
    <xf numFmtId="49" fontId="19" fillId="2" borderId="2" xfId="0" applyNumberFormat="1" applyFont="1" applyFill="1" applyBorder="1" applyAlignment="1">
      <alignment vertical="center" wrapText="1"/>
    </xf>
    <xf numFmtId="2" fontId="11" fillId="2" borderId="2" xfId="0" applyNumberFormat="1" applyFont="1" applyFill="1" applyBorder="1" applyAlignment="1">
      <alignment horizontal="left" vertical="top" wrapText="1"/>
    </xf>
    <xf numFmtId="49" fontId="13" fillId="2" borderId="2" xfId="0" applyNumberFormat="1" applyFont="1" applyFill="1" applyBorder="1" applyAlignment="1">
      <alignment horizontal="left" vertical="top" wrapText="1"/>
    </xf>
    <xf numFmtId="168"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7" fillId="2" borderId="2" xfId="0"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167" fontId="17" fillId="2" borderId="2" xfId="0" applyNumberFormat="1" applyFont="1" applyFill="1" applyBorder="1" applyAlignment="1">
      <alignment horizontal="left" vertical="top" wrapText="1"/>
    </xf>
    <xf numFmtId="168" fontId="11" fillId="2" borderId="0" xfId="0" applyNumberFormat="1" applyFont="1" applyFill="1" applyBorder="1" applyAlignment="1">
      <alignment vertical="top" wrapText="1"/>
    </xf>
    <xf numFmtId="168"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67" fontId="10" fillId="2" borderId="2" xfId="0" applyNumberFormat="1" applyFont="1" applyFill="1" applyBorder="1" applyAlignment="1">
      <alignment horizontal="center" vertical="top" wrapText="1"/>
    </xf>
    <xf numFmtId="167" fontId="11" fillId="2" borderId="2" xfId="2" applyNumberFormat="1" applyFont="1" applyFill="1" applyBorder="1" applyAlignment="1">
      <alignment horizontal="center" vertical="top" wrapText="1"/>
    </xf>
    <xf numFmtId="2" fontId="11" fillId="2" borderId="2" xfId="2" applyNumberFormat="1" applyFont="1" applyFill="1" applyBorder="1" applyAlignment="1" applyProtection="1">
      <alignment horizontal="center" vertical="top" wrapText="1"/>
      <protection locked="0"/>
    </xf>
    <xf numFmtId="0" fontId="11" fillId="2" borderId="2" xfId="2" applyFont="1" applyFill="1" applyBorder="1" applyAlignment="1">
      <alignment horizontal="center" vertical="top" wrapText="1"/>
    </xf>
    <xf numFmtId="167" fontId="11"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 fontId="11" fillId="2" borderId="0" xfId="0" applyNumberFormat="1" applyFont="1" applyFill="1" applyBorder="1" applyAlignment="1">
      <alignment horizontal="center" vertical="top" wrapText="1"/>
    </xf>
    <xf numFmtId="1" fontId="10" fillId="2" borderId="2" xfId="0" applyNumberFormat="1" applyFont="1" applyFill="1" applyBorder="1" applyAlignment="1">
      <alignment horizontal="center" vertical="top" wrapText="1"/>
    </xf>
    <xf numFmtId="1" fontId="13" fillId="2" borderId="2" xfId="0" applyNumberFormat="1" applyFont="1" applyFill="1" applyBorder="1" applyAlignment="1">
      <alignment horizontal="center" vertical="top" wrapText="1"/>
    </xf>
    <xf numFmtId="1" fontId="13" fillId="2" borderId="2" xfId="0" applyNumberFormat="1" applyFont="1" applyFill="1" applyBorder="1" applyAlignment="1">
      <alignment horizontal="center" vertical="top"/>
    </xf>
    <xf numFmtId="1" fontId="11" fillId="3" borderId="2" xfId="0" applyNumberFormat="1" applyFont="1" applyFill="1" applyBorder="1" applyAlignment="1">
      <alignment horizontal="center" vertical="top" wrapText="1"/>
    </xf>
    <xf numFmtId="1" fontId="17" fillId="2" borderId="2" xfId="0" applyNumberFormat="1" applyFont="1" applyFill="1" applyBorder="1" applyAlignment="1">
      <alignment horizontal="center" vertical="top" wrapText="1"/>
    </xf>
    <xf numFmtId="1" fontId="10" fillId="2" borderId="2" xfId="0" applyNumberFormat="1" applyFont="1" applyFill="1" applyBorder="1" applyAlignment="1">
      <alignment vertical="center" wrapText="1"/>
    </xf>
    <xf numFmtId="1" fontId="9" fillId="2" borderId="2" xfId="0" applyNumberFormat="1" applyFont="1" applyFill="1" applyBorder="1" applyAlignment="1">
      <alignment horizontal="center" vertical="top" wrapText="1"/>
    </xf>
    <xf numFmtId="1" fontId="11" fillId="2" borderId="2" xfId="2" applyNumberFormat="1" applyFont="1" applyFill="1" applyBorder="1" applyAlignment="1">
      <alignment horizontal="center" vertical="top" wrapText="1"/>
    </xf>
    <xf numFmtId="1" fontId="18" fillId="2" borderId="2" xfId="0" applyNumberFormat="1" applyFont="1" applyFill="1" applyBorder="1" applyAlignment="1">
      <alignment horizontal="center" vertical="top" wrapText="1"/>
    </xf>
    <xf numFmtId="1" fontId="17" fillId="2" borderId="0" xfId="0" applyNumberFormat="1" applyFont="1" applyFill="1" applyAlignment="1">
      <alignment horizontal="center" vertical="top"/>
    </xf>
    <xf numFmtId="1" fontId="15" fillId="2" borderId="0" xfId="0" applyNumberFormat="1" applyFont="1" applyFill="1" applyAlignment="1">
      <alignment horizontal="center" vertical="top"/>
    </xf>
    <xf numFmtId="1" fontId="11" fillId="2" borderId="7" xfId="0" applyNumberFormat="1" applyFont="1" applyFill="1" applyBorder="1" applyAlignment="1">
      <alignment horizontal="center" vertical="top" wrapText="1"/>
    </xf>
    <xf numFmtId="1" fontId="11" fillId="2" borderId="7" xfId="0" applyNumberFormat="1" applyFont="1" applyFill="1" applyBorder="1" applyAlignment="1">
      <alignment horizontal="center" vertical="top"/>
    </xf>
    <xf numFmtId="0" fontId="11" fillId="2" borderId="6" xfId="0" applyFont="1" applyFill="1" applyBorder="1" applyAlignment="1">
      <alignment vertical="top" wrapText="1"/>
    </xf>
    <xf numFmtId="1"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167" fontId="10"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0" fontId="13" fillId="2" borderId="2" xfId="0" applyFont="1" applyFill="1" applyBorder="1" applyAlignment="1">
      <alignment horizontal="center" vertical="top" wrapText="1"/>
    </xf>
    <xf numFmtId="0" fontId="11" fillId="2" borderId="7" xfId="0" applyFont="1" applyFill="1" applyBorder="1" applyAlignment="1">
      <alignment horizontal="center" vertical="top" wrapText="1"/>
    </xf>
    <xf numFmtId="0" fontId="13" fillId="0" borderId="2" xfId="0" applyFont="1" applyBorder="1" applyAlignment="1">
      <alignment horizontal="left" vertical="top" wrapText="1"/>
    </xf>
    <xf numFmtId="0" fontId="10" fillId="2" borderId="6" xfId="0" applyFont="1" applyFill="1" applyBorder="1" applyAlignment="1">
      <alignment horizontal="left" vertical="top" wrapText="1"/>
    </xf>
    <xf numFmtId="1"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0" fontId="11" fillId="2" borderId="4" xfId="0"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 fontId="11" fillId="2" borderId="8" xfId="0" applyNumberFormat="1" applyFont="1" applyFill="1" applyBorder="1" applyAlignment="1">
      <alignment horizontal="center" vertical="top" wrapText="1"/>
    </xf>
    <xf numFmtId="0" fontId="12" fillId="2" borderId="7" xfId="0" applyFont="1" applyFill="1" applyBorder="1" applyAlignment="1">
      <alignment horizontal="center" vertical="top" wrapText="1"/>
    </xf>
    <xf numFmtId="0" fontId="11" fillId="2" borderId="4" xfId="0" applyFont="1" applyFill="1" applyBorder="1" applyAlignment="1">
      <alignment horizontal="left" vertical="top" wrapText="1"/>
    </xf>
    <xf numFmtId="0" fontId="12" fillId="2" borderId="4" xfId="0" applyFont="1" applyFill="1" applyBorder="1" applyAlignment="1">
      <alignment horizontal="center" vertical="top" wrapText="1"/>
    </xf>
    <xf numFmtId="168" fontId="13" fillId="2" borderId="4" xfId="0" applyNumberFormat="1" applyFont="1" applyFill="1" applyBorder="1" applyAlignment="1">
      <alignment horizontal="center" vertical="top"/>
    </xf>
    <xf numFmtId="168" fontId="12" fillId="2" borderId="4" xfId="0" applyNumberFormat="1" applyFont="1" applyFill="1" applyBorder="1" applyAlignment="1">
      <alignment horizontal="center" vertical="top"/>
    </xf>
    <xf numFmtId="0" fontId="12" fillId="2" borderId="6"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168" fontId="13" fillId="2" borderId="6" xfId="0" applyNumberFormat="1" applyFont="1" applyFill="1" applyBorder="1" applyAlignment="1">
      <alignment horizontal="center" vertical="top"/>
    </xf>
    <xf numFmtId="168" fontId="12" fillId="2" borderId="6" xfId="0" applyNumberFormat="1" applyFont="1" applyFill="1" applyBorder="1" applyAlignment="1">
      <alignment horizontal="center" vertical="top"/>
    </xf>
    <xf numFmtId="0" fontId="25" fillId="4" borderId="2" xfId="0" applyFont="1" applyFill="1" applyBorder="1" applyAlignment="1">
      <alignment vertical="top" wrapText="1"/>
    </xf>
    <xf numFmtId="0" fontId="25" fillId="0" borderId="2" xfId="0" applyFont="1" applyBorder="1" applyAlignment="1">
      <alignment vertical="top" wrapText="1"/>
    </xf>
    <xf numFmtId="0" fontId="25" fillId="0" borderId="6" xfId="0" applyFont="1" applyBorder="1" applyAlignment="1">
      <alignment vertical="top" wrapText="1"/>
    </xf>
    <xf numFmtId="1"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0" fontId="11" fillId="2" borderId="4" xfId="0" applyFont="1" applyFill="1" applyBorder="1" applyAlignment="1">
      <alignment horizontal="center" vertical="top" wrapText="1"/>
    </xf>
    <xf numFmtId="0" fontId="12" fillId="2" borderId="2" xfId="0" applyFont="1" applyFill="1" applyBorder="1" applyAlignment="1">
      <alignment horizontal="center" vertical="top" wrapText="1"/>
    </xf>
    <xf numFmtId="1" fontId="10" fillId="2" borderId="6" xfId="0" applyNumberFormat="1" applyFont="1" applyFill="1" applyBorder="1" applyAlignment="1">
      <alignment horizontal="center" vertical="top" wrapText="1"/>
    </xf>
    <xf numFmtId="0" fontId="10" fillId="2" borderId="6" xfId="0" applyFont="1" applyFill="1" applyBorder="1" applyAlignment="1">
      <alignment horizontal="center" vertical="top" wrapText="1"/>
    </xf>
    <xf numFmtId="167" fontId="10" fillId="2" borderId="6" xfId="0" applyNumberFormat="1" applyFont="1" applyFill="1" applyBorder="1" applyAlignment="1">
      <alignment horizontal="center" vertical="top" wrapText="1"/>
    </xf>
    <xf numFmtId="167" fontId="11" fillId="2" borderId="6" xfId="0" applyNumberFormat="1" applyFont="1" applyFill="1" applyBorder="1" applyAlignment="1">
      <alignment horizontal="center" vertical="top" wrapText="1"/>
    </xf>
    <xf numFmtId="49" fontId="10" fillId="2" borderId="6" xfId="0" applyNumberFormat="1" applyFont="1" applyFill="1" applyBorder="1" applyAlignment="1">
      <alignment vertical="top" wrapText="1"/>
    </xf>
    <xf numFmtId="1" fontId="11" fillId="2" borderId="4" xfId="0" applyNumberFormat="1" applyFont="1" applyFill="1" applyBorder="1" applyAlignment="1">
      <alignment horizontal="center" vertical="top" wrapText="1"/>
    </xf>
    <xf numFmtId="0" fontId="12" fillId="2" borderId="5" xfId="0" applyFont="1" applyFill="1" applyBorder="1" applyAlignment="1">
      <alignment horizontal="left" vertical="top" wrapText="1"/>
    </xf>
    <xf numFmtId="0" fontId="12" fillId="2" borderId="5" xfId="0" applyFont="1" applyFill="1" applyBorder="1" applyAlignment="1">
      <alignment horizontal="center" vertical="top" wrapText="1"/>
    </xf>
    <xf numFmtId="168" fontId="13" fillId="2" borderId="5" xfId="0" applyNumberFormat="1" applyFont="1" applyFill="1" applyBorder="1" applyAlignment="1">
      <alignment horizontal="center" vertical="top"/>
    </xf>
    <xf numFmtId="168" fontId="12" fillId="2" borderId="5" xfId="0" applyNumberFormat="1" applyFont="1" applyFill="1" applyBorder="1" applyAlignment="1">
      <alignment horizontal="center" vertical="top"/>
    </xf>
    <xf numFmtId="49" fontId="13" fillId="2" borderId="4" xfId="0" applyNumberFormat="1" applyFont="1" applyFill="1" applyBorder="1" applyAlignment="1">
      <alignment horizontal="center" vertical="top" wrapText="1"/>
    </xf>
    <xf numFmtId="0" fontId="26" fillId="5" borderId="2" xfId="0" applyFont="1" applyFill="1" applyBorder="1" applyAlignment="1">
      <alignment vertical="top" wrapText="1"/>
    </xf>
    <xf numFmtId="0" fontId="26" fillId="0" borderId="2" xfId="0" applyFont="1" applyBorder="1" applyAlignment="1">
      <alignment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 fontId="11"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1"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0" fillId="2" borderId="2" xfId="0" applyFont="1" applyFill="1" applyBorder="1" applyAlignment="1">
      <alignment horizontal="center" vertical="top" wrapText="1"/>
    </xf>
    <xf numFmtId="0" fontId="13"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1" fontId="13"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0" fontId="17" fillId="2" borderId="2" xfId="0" applyFont="1" applyFill="1" applyBorder="1" applyAlignment="1">
      <alignment horizontal="center" vertical="top" wrapText="1"/>
    </xf>
    <xf numFmtId="0" fontId="11" fillId="2" borderId="2" xfId="0" applyFont="1" applyFill="1" applyBorder="1" applyAlignment="1">
      <alignment horizontal="center" vertical="center" wrapText="1"/>
    </xf>
    <xf numFmtId="0" fontId="17" fillId="2" borderId="0" xfId="0" applyFont="1" applyFill="1" applyBorder="1" applyAlignment="1">
      <alignment vertical="center" wrapText="1"/>
    </xf>
    <xf numFmtId="0" fontId="11" fillId="2" borderId="2" xfId="0"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left" vertical="top" wrapText="1"/>
    </xf>
    <xf numFmtId="1"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 fontId="11" fillId="2" borderId="2" xfId="0" applyNumberFormat="1" applyFont="1" applyFill="1" applyBorder="1" applyAlignment="1">
      <alignment horizontal="center" vertical="top" wrapText="1"/>
    </xf>
    <xf numFmtId="167" fontId="10" fillId="2" borderId="2" xfId="0" applyNumberFormat="1" applyFont="1" applyFill="1" applyBorder="1" applyAlignment="1">
      <alignment horizontal="center" vertical="top" wrapText="1"/>
    </xf>
    <xf numFmtId="167" fontId="11"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0" fontId="13" fillId="2" borderId="4"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67" fontId="11" fillId="2" borderId="0" xfId="0" applyNumberFormat="1" applyFont="1" applyFill="1" applyBorder="1" applyAlignment="1">
      <alignment vertical="top" wrapText="1"/>
    </xf>
    <xf numFmtId="0" fontId="11" fillId="2" borderId="0" xfId="0" applyFont="1" applyFill="1" applyAlignment="1">
      <alignment vertical="center" wrapText="1"/>
    </xf>
    <xf numFmtId="2" fontId="11" fillId="2" borderId="2" xfId="0" applyNumberFormat="1" applyFont="1" applyFill="1" applyBorder="1" applyAlignment="1">
      <alignment horizontal="center" vertical="center" wrapText="1"/>
    </xf>
    <xf numFmtId="2" fontId="13" fillId="2" borderId="2" xfId="0" applyNumberFormat="1" applyFont="1" applyFill="1" applyBorder="1" applyAlignment="1">
      <alignment horizontal="center" vertical="center" wrapText="1"/>
    </xf>
    <xf numFmtId="3" fontId="13" fillId="2" borderId="2" xfId="0" applyNumberFormat="1"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2" fontId="10"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0" fontId="11" fillId="2" borderId="2" xfId="0" applyFont="1" applyFill="1" applyBorder="1" applyAlignment="1">
      <alignment horizontal="center" vertical="top" wrapText="1"/>
    </xf>
    <xf numFmtId="0" fontId="13"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67" fontId="11" fillId="2" borderId="2" xfId="0" applyNumberFormat="1"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168" fontId="11" fillId="2" borderId="2" xfId="0" applyNumberFormat="1" applyFont="1" applyFill="1" applyBorder="1" applyAlignment="1">
      <alignment horizontal="center" vertical="top" wrapText="1"/>
    </xf>
    <xf numFmtId="167" fontId="10" fillId="2" borderId="2" xfId="0" applyNumberFormat="1" applyFont="1" applyFill="1" applyBorder="1" applyAlignment="1">
      <alignment horizontal="center" vertical="top" wrapText="1"/>
    </xf>
    <xf numFmtId="0" fontId="11" fillId="2" borderId="2" xfId="2" applyFont="1" applyFill="1" applyBorder="1" applyAlignment="1">
      <alignment horizontal="center" vertical="top" wrapText="1"/>
    </xf>
    <xf numFmtId="1" fontId="11" fillId="2" borderId="2" xfId="2" applyNumberFormat="1" applyFont="1" applyFill="1" applyBorder="1" applyAlignment="1">
      <alignment horizontal="center" vertical="top" wrapText="1"/>
    </xf>
    <xf numFmtId="0" fontId="11" fillId="2" borderId="2" xfId="0" applyFont="1" applyFill="1" applyBorder="1" applyAlignment="1">
      <alignment horizontal="left" vertical="top" wrapText="1"/>
    </xf>
    <xf numFmtId="0" fontId="11"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0" fontId="11" fillId="2" borderId="0" xfId="0" applyFont="1" applyFill="1" applyBorder="1" applyAlignment="1">
      <alignment horizontal="center" vertical="top" wrapText="1"/>
    </xf>
    <xf numFmtId="3" fontId="11" fillId="2" borderId="2" xfId="2" applyNumberFormat="1" applyFont="1" applyFill="1" applyBorder="1" applyAlignment="1">
      <alignment horizontal="center" vertical="top" wrapText="1"/>
    </xf>
    <xf numFmtId="0" fontId="11" fillId="6" borderId="0" xfId="0" applyFont="1" applyFill="1" applyBorder="1" applyAlignment="1">
      <alignment vertical="top" wrapText="1"/>
    </xf>
    <xf numFmtId="0" fontId="10" fillId="2" borderId="2" xfId="0" applyFont="1" applyFill="1" applyBorder="1" applyAlignment="1">
      <alignment horizontal="center" vertical="top" wrapText="1"/>
    </xf>
    <xf numFmtId="167" fontId="10" fillId="2" borderId="4" xfId="0" applyNumberFormat="1" applyFont="1" applyFill="1" applyBorder="1" applyAlignment="1">
      <alignment horizontal="center" vertical="top" wrapText="1"/>
    </xf>
    <xf numFmtId="167" fontId="10" fillId="2" borderId="2" xfId="0" applyNumberFormat="1" applyFont="1" applyFill="1" applyBorder="1" applyAlignment="1">
      <alignment horizontal="center" vertical="top" wrapText="1"/>
    </xf>
    <xf numFmtId="2" fontId="11" fillId="2" borderId="2" xfId="2" applyNumberFormat="1" applyFont="1" applyFill="1" applyBorder="1" applyAlignment="1" applyProtection="1">
      <alignment horizontal="center" vertical="top" wrapText="1"/>
      <protection locked="0"/>
    </xf>
    <xf numFmtId="0" fontId="11" fillId="2" borderId="2" xfId="2" applyFont="1" applyFill="1" applyBorder="1" applyAlignment="1">
      <alignment horizontal="center" vertical="top" wrapText="1"/>
    </xf>
    <xf numFmtId="1" fontId="11" fillId="2" borderId="2" xfId="2" applyNumberFormat="1" applyFont="1" applyFill="1" applyBorder="1" applyAlignment="1">
      <alignment horizontal="center" vertical="top" wrapText="1"/>
    </xf>
    <xf numFmtId="0" fontId="10" fillId="2" borderId="4" xfId="0" applyFont="1" applyFill="1" applyBorder="1" applyAlignment="1">
      <alignment horizontal="center" vertical="top" wrapText="1"/>
    </xf>
    <xf numFmtId="0" fontId="11" fillId="2" borderId="4" xfId="0" applyFont="1" applyFill="1" applyBorder="1" applyAlignment="1">
      <alignment horizontal="center" vertical="top" wrapText="1"/>
    </xf>
    <xf numFmtId="0" fontId="11" fillId="2" borderId="5" xfId="0" applyFont="1" applyFill="1" applyBorder="1" applyAlignment="1">
      <alignment horizontal="center" vertical="top" wrapText="1"/>
    </xf>
    <xf numFmtId="0" fontId="11" fillId="2" borderId="6" xfId="0" applyFont="1" applyFill="1" applyBorder="1" applyAlignment="1">
      <alignment horizontal="center" vertical="top" wrapText="1"/>
    </xf>
    <xf numFmtId="167" fontId="11" fillId="2" borderId="2" xfId="0" applyNumberFormat="1" applyFont="1" applyFill="1" applyBorder="1" applyAlignment="1">
      <alignment horizontal="center" vertical="top" wrapText="1"/>
    </xf>
    <xf numFmtId="1" fontId="11" fillId="2" borderId="2" xfId="0" applyNumberFormat="1" applyFont="1" applyFill="1" applyBorder="1" applyAlignment="1">
      <alignment horizontal="center" vertical="top" wrapText="1"/>
    </xf>
    <xf numFmtId="0" fontId="11" fillId="2" borderId="2" xfId="2" applyFont="1" applyFill="1" applyBorder="1" applyAlignment="1">
      <alignment horizontal="left" vertical="top" wrapText="1"/>
    </xf>
    <xf numFmtId="0" fontId="11" fillId="2" borderId="2" xfId="0" applyFont="1" applyFill="1" applyBorder="1" applyAlignment="1">
      <alignment horizontal="center" vertical="top" wrapText="1"/>
    </xf>
    <xf numFmtId="167" fontId="11" fillId="2" borderId="4" xfId="2" applyNumberFormat="1" applyFont="1" applyFill="1" applyBorder="1" applyAlignment="1">
      <alignment horizontal="center" vertical="top" wrapText="1"/>
    </xf>
    <xf numFmtId="167" fontId="11" fillId="2" borderId="5" xfId="2" applyNumberFormat="1" applyFont="1" applyFill="1" applyBorder="1" applyAlignment="1">
      <alignment horizontal="center" vertical="top" wrapText="1"/>
    </xf>
    <xf numFmtId="167" fontId="11" fillId="2" borderId="6" xfId="2" applyNumberFormat="1" applyFont="1" applyFill="1" applyBorder="1" applyAlignment="1">
      <alignment horizontal="center" vertical="top" wrapText="1"/>
    </xf>
    <xf numFmtId="0" fontId="11" fillId="2" borderId="2" xfId="0" applyFont="1" applyFill="1" applyBorder="1" applyAlignment="1">
      <alignment horizontal="center" vertical="center" wrapText="1"/>
    </xf>
    <xf numFmtId="0" fontId="13" fillId="2" borderId="2" xfId="0" applyFont="1" applyFill="1" applyBorder="1" applyAlignment="1">
      <alignment horizontal="center" vertical="top" wrapText="1"/>
    </xf>
    <xf numFmtId="0" fontId="17" fillId="2" borderId="2" xfId="0" applyFont="1" applyFill="1" applyBorder="1" applyAlignment="1">
      <alignment horizontal="center" vertical="top" wrapText="1"/>
    </xf>
    <xf numFmtId="0" fontId="11" fillId="2" borderId="2" xfId="0" applyFont="1" applyFill="1" applyBorder="1" applyAlignment="1">
      <alignment horizontal="left" vertical="top" wrapText="1"/>
    </xf>
    <xf numFmtId="1" fontId="11" fillId="2" borderId="4" xfId="0" applyNumberFormat="1" applyFont="1" applyFill="1" applyBorder="1" applyAlignment="1">
      <alignment horizontal="center" vertical="top"/>
    </xf>
    <xf numFmtId="1" fontId="11" fillId="2" borderId="5" xfId="0" applyNumberFormat="1" applyFont="1" applyFill="1" applyBorder="1" applyAlignment="1">
      <alignment horizontal="center" vertical="top"/>
    </xf>
    <xf numFmtId="1" fontId="11" fillId="2" borderId="6" xfId="0" applyNumberFormat="1" applyFont="1" applyFill="1" applyBorder="1" applyAlignment="1">
      <alignment horizontal="center" vertical="top"/>
    </xf>
    <xf numFmtId="0" fontId="12" fillId="2" borderId="2" xfId="0" applyFont="1" applyFill="1" applyBorder="1" applyAlignment="1">
      <alignment horizontal="center" vertical="top" wrapText="1"/>
    </xf>
    <xf numFmtId="1" fontId="11" fillId="2" borderId="4" xfId="0" applyNumberFormat="1" applyFont="1" applyFill="1" applyBorder="1" applyAlignment="1">
      <alignment horizontal="center" vertical="top" wrapText="1"/>
    </xf>
    <xf numFmtId="1" fontId="11" fillId="2" borderId="5" xfId="0" applyNumberFormat="1" applyFont="1" applyFill="1" applyBorder="1" applyAlignment="1">
      <alignment horizontal="center" vertical="top" wrapText="1"/>
    </xf>
    <xf numFmtId="1" fontId="11" fillId="2" borderId="6" xfId="0" applyNumberFormat="1" applyFont="1" applyFill="1" applyBorder="1" applyAlignment="1">
      <alignment horizontal="center" vertical="top" wrapText="1"/>
    </xf>
    <xf numFmtId="0" fontId="10" fillId="2" borderId="3" xfId="0" applyFont="1" applyFill="1" applyBorder="1" applyAlignment="1">
      <alignment horizontal="left" wrapText="1"/>
    </xf>
    <xf numFmtId="168" fontId="11" fillId="2" borderId="2" xfId="0" applyNumberFormat="1" applyFont="1" applyFill="1" applyBorder="1" applyAlignment="1">
      <alignment horizontal="center" vertical="top" wrapText="1"/>
    </xf>
    <xf numFmtId="0" fontId="15" fillId="2" borderId="2" xfId="0" applyFont="1" applyFill="1" applyBorder="1" applyAlignment="1">
      <alignment horizontal="center" vertical="top" wrapText="1"/>
    </xf>
    <xf numFmtId="165" fontId="11" fillId="2" borderId="2" xfId="0" applyNumberFormat="1" applyFont="1" applyFill="1" applyBorder="1" applyAlignment="1">
      <alignment horizontal="left" vertical="top" wrapText="1"/>
    </xf>
    <xf numFmtId="0" fontId="16" fillId="2" borderId="2" xfId="0" applyFont="1" applyFill="1" applyBorder="1" applyAlignment="1">
      <alignment horizontal="center" vertical="top" wrapText="1"/>
    </xf>
    <xf numFmtId="0" fontId="10" fillId="2" borderId="2" xfId="0" applyFont="1" applyFill="1" applyBorder="1" applyAlignment="1">
      <alignment horizontal="center" vertical="center" wrapText="1"/>
    </xf>
    <xf numFmtId="1" fontId="13" fillId="2" borderId="2" xfId="0" applyNumberFormat="1" applyFont="1" applyFill="1" applyBorder="1" applyAlignment="1">
      <alignment horizontal="center" vertical="top" wrapText="1"/>
    </xf>
    <xf numFmtId="0" fontId="10" fillId="2" borderId="0" xfId="0" applyFont="1" applyFill="1" applyAlignment="1">
      <alignment vertical="top" wrapText="1"/>
    </xf>
    <xf numFmtId="14" fontId="17"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14" fontId="13" fillId="2" borderId="2" xfId="0" applyNumberFormat="1" applyFont="1" applyFill="1" applyBorder="1" applyAlignment="1">
      <alignment horizontal="center" vertical="top" wrapText="1"/>
    </xf>
    <xf numFmtId="0" fontId="13" fillId="2" borderId="4" xfId="0" applyFont="1" applyFill="1" applyBorder="1" applyAlignment="1">
      <alignment horizontal="center" vertical="top" wrapText="1"/>
    </xf>
    <xf numFmtId="0" fontId="13" fillId="2" borderId="5" xfId="0" applyFont="1" applyFill="1" applyBorder="1" applyAlignment="1">
      <alignment horizontal="center" vertical="top" wrapText="1"/>
    </xf>
    <xf numFmtId="0" fontId="13" fillId="2" borderId="6" xfId="0" applyFont="1" applyFill="1" applyBorder="1" applyAlignment="1">
      <alignment horizontal="center" vertical="top" wrapText="1"/>
    </xf>
    <xf numFmtId="0" fontId="10" fillId="2" borderId="0" xfId="0" applyFont="1" applyFill="1" applyBorder="1" applyAlignment="1">
      <alignment horizontal="center" vertical="top" wrapText="1"/>
    </xf>
    <xf numFmtId="0" fontId="10" fillId="2" borderId="1" xfId="0" applyFont="1" applyFill="1" applyBorder="1" applyAlignment="1">
      <alignment horizontal="center" vertical="top" wrapText="1"/>
    </xf>
    <xf numFmtId="49" fontId="11" fillId="2" borderId="2" xfId="0" applyNumberFormat="1" applyFont="1" applyFill="1" applyBorder="1" applyAlignment="1">
      <alignment horizontal="center" vertical="top" wrapText="1"/>
    </xf>
    <xf numFmtId="0" fontId="23" fillId="0" borderId="0" xfId="0" applyFont="1" applyAlignment="1">
      <alignment horizontal="left" vertical="top" wrapText="1"/>
    </xf>
    <xf numFmtId="0" fontId="10" fillId="2" borderId="2" xfId="0" applyFont="1" applyFill="1" applyBorder="1" applyAlignment="1">
      <alignment horizontal="center"/>
    </xf>
    <xf numFmtId="49" fontId="10" fillId="2" borderId="2" xfId="0" applyNumberFormat="1" applyFont="1" applyFill="1" applyBorder="1" applyAlignment="1">
      <alignment horizontal="center" vertical="top"/>
    </xf>
  </cellXfs>
  <cellStyles count="12">
    <cellStyle name="Excel Built-in Normal" xfId="2"/>
    <cellStyle name="Excel Built-in Normal 1" xfId="6"/>
    <cellStyle name="TableStyleLight1" xfId="9"/>
    <cellStyle name="Обычный" xfId="0" builtinId="0"/>
    <cellStyle name="Обычный 2" xfId="3"/>
    <cellStyle name="Обычный 3" xfId="1"/>
    <cellStyle name="Обычный 4" xfId="4"/>
    <cellStyle name="Обычный 4 2" xfId="8"/>
    <cellStyle name="Обычный 4 3" xfId="10"/>
    <cellStyle name="Обычный 4 4" xfId="11"/>
    <cellStyle name="Обычный_Про обсяги за рік з коректурою всього року" xfId="5"/>
    <cellStyle name="Финансовый" xfId="7" builtinId="3"/>
  </cellStyles>
  <dxfs count="1">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autoPageBreaks="0"/>
  </sheetPr>
  <dimension ref="A1:N684"/>
  <sheetViews>
    <sheetView tabSelected="1" view="pageBreakPreview" topLeftCell="A19" zoomScale="70" zoomScaleNormal="50" zoomScaleSheetLayoutView="70" zoomScalePageLayoutView="57" workbookViewId="0">
      <selection activeCell="A9" sqref="A9:M9"/>
    </sheetView>
  </sheetViews>
  <sheetFormatPr defaultRowHeight="156.75" customHeight="1" x14ac:dyDescent="0.25"/>
  <cols>
    <col min="1" max="1" width="21.7109375" style="9" customWidth="1"/>
    <col min="2" max="2" width="6.140625" style="149" customWidth="1"/>
    <col min="3" max="3" width="31.5703125" style="9" customWidth="1"/>
    <col min="4" max="4" width="11.140625" style="8" customWidth="1"/>
    <col min="5" max="5" width="21.28515625" style="8" customWidth="1"/>
    <col min="6" max="6" width="21" style="11" customWidth="1"/>
    <col min="7" max="7" width="13.5703125" style="31" customWidth="1"/>
    <col min="8" max="8" width="15.5703125" style="31" customWidth="1"/>
    <col min="9" max="9" width="14.28515625" style="31" customWidth="1"/>
    <col min="10" max="10" width="13" style="31" customWidth="1"/>
    <col min="11" max="11" width="14.28515625" style="31" customWidth="1"/>
    <col min="12" max="12" width="22.140625" style="9" customWidth="1"/>
    <col min="13" max="13" width="15.85546875" style="32" customWidth="1"/>
    <col min="14" max="16384" width="9.140625" style="25"/>
  </cols>
  <sheetData>
    <row r="1" spans="1:13" ht="19.5" customHeight="1" x14ac:dyDescent="0.3">
      <c r="I1" s="84" t="s">
        <v>1375</v>
      </c>
      <c r="J1" s="84"/>
      <c r="K1" s="84"/>
      <c r="L1" s="85"/>
    </row>
    <row r="2" spans="1:13" ht="19.5" customHeight="1" x14ac:dyDescent="0.3">
      <c r="I2" s="84" t="s">
        <v>1374</v>
      </c>
      <c r="J2" s="84"/>
      <c r="K2" s="84"/>
      <c r="L2" s="85"/>
    </row>
    <row r="3" spans="1:13" ht="19.5" customHeight="1" x14ac:dyDescent="0.3">
      <c r="I3" s="84" t="s">
        <v>1017</v>
      </c>
      <c r="J3" s="84"/>
      <c r="K3" s="84"/>
      <c r="L3" s="85"/>
    </row>
    <row r="4" spans="1:13" ht="19.5" customHeight="1" x14ac:dyDescent="0.3">
      <c r="I4" s="84" t="s">
        <v>1018</v>
      </c>
      <c r="J4" s="84"/>
      <c r="K4" s="84"/>
      <c r="L4" s="85"/>
    </row>
    <row r="5" spans="1:13" ht="19.5" customHeight="1" x14ac:dyDescent="0.3">
      <c r="I5" s="84" t="s">
        <v>1376</v>
      </c>
      <c r="J5" s="84"/>
      <c r="K5" s="84"/>
      <c r="L5" s="85"/>
    </row>
    <row r="6" spans="1:13" ht="19.5" customHeight="1" x14ac:dyDescent="0.25">
      <c r="I6" s="318" t="s">
        <v>1378</v>
      </c>
      <c r="J6" s="318"/>
      <c r="K6" s="318"/>
      <c r="L6" s="318"/>
    </row>
    <row r="7" spans="1:13" ht="40.5" customHeight="1" x14ac:dyDescent="0.25">
      <c r="C7" s="25"/>
    </row>
    <row r="8" spans="1:13" ht="15.75" x14ac:dyDescent="0.25">
      <c r="A8" s="315" t="s">
        <v>1134</v>
      </c>
      <c r="B8" s="315"/>
      <c r="C8" s="315"/>
      <c r="D8" s="315"/>
      <c r="E8" s="315"/>
      <c r="F8" s="315"/>
      <c r="G8" s="315"/>
      <c r="H8" s="315"/>
      <c r="I8" s="315"/>
      <c r="J8" s="315"/>
      <c r="K8" s="315"/>
      <c r="L8" s="315"/>
      <c r="M8" s="315"/>
    </row>
    <row r="9" spans="1:13" ht="66" customHeight="1" x14ac:dyDescent="0.25">
      <c r="A9" s="316"/>
      <c r="B9" s="316"/>
      <c r="C9" s="316"/>
      <c r="D9" s="316"/>
      <c r="E9" s="316"/>
      <c r="F9" s="316"/>
      <c r="G9" s="316"/>
      <c r="H9" s="316"/>
      <c r="I9" s="316"/>
      <c r="J9" s="316"/>
      <c r="K9" s="316"/>
      <c r="L9" s="316"/>
      <c r="M9" s="316"/>
    </row>
    <row r="10" spans="1:13" ht="15.75" x14ac:dyDescent="0.25">
      <c r="A10" s="286" t="s">
        <v>392</v>
      </c>
      <c r="B10" s="284" t="s">
        <v>0</v>
      </c>
      <c r="C10" s="293" t="s">
        <v>1</v>
      </c>
      <c r="D10" s="286" t="s">
        <v>2</v>
      </c>
      <c r="E10" s="286" t="s">
        <v>3</v>
      </c>
      <c r="F10" s="283" t="s">
        <v>4</v>
      </c>
      <c r="G10" s="283"/>
      <c r="H10" s="283"/>
      <c r="I10" s="283"/>
      <c r="J10" s="283"/>
      <c r="K10" s="283"/>
      <c r="L10" s="286" t="s">
        <v>5</v>
      </c>
      <c r="M10" s="286"/>
    </row>
    <row r="11" spans="1:13" ht="15.75" x14ac:dyDescent="0.25">
      <c r="A11" s="286"/>
      <c r="B11" s="284"/>
      <c r="C11" s="293"/>
      <c r="D11" s="286"/>
      <c r="E11" s="286"/>
      <c r="F11" s="275" t="s">
        <v>6</v>
      </c>
      <c r="G11" s="283" t="s">
        <v>7</v>
      </c>
      <c r="H11" s="283"/>
      <c r="I11" s="283"/>
      <c r="J11" s="283"/>
      <c r="K11" s="283"/>
      <c r="L11" s="286"/>
      <c r="M11" s="286"/>
    </row>
    <row r="12" spans="1:13" ht="15.75" x14ac:dyDescent="0.25">
      <c r="A12" s="286"/>
      <c r="B12" s="284"/>
      <c r="C12" s="293"/>
      <c r="D12" s="286"/>
      <c r="E12" s="286"/>
      <c r="F12" s="275"/>
      <c r="G12" s="283" t="s">
        <v>8</v>
      </c>
      <c r="H12" s="283" t="s">
        <v>9</v>
      </c>
      <c r="I12" s="283"/>
      <c r="J12" s="283" t="s">
        <v>10</v>
      </c>
      <c r="K12" s="283" t="s">
        <v>11</v>
      </c>
      <c r="L12" s="286" t="s">
        <v>43</v>
      </c>
      <c r="M12" s="317" t="s">
        <v>12</v>
      </c>
    </row>
    <row r="13" spans="1:13" ht="69" customHeight="1" x14ac:dyDescent="0.25">
      <c r="A13" s="286"/>
      <c r="B13" s="284"/>
      <c r="C13" s="293"/>
      <c r="D13" s="286"/>
      <c r="E13" s="286"/>
      <c r="F13" s="275"/>
      <c r="G13" s="283"/>
      <c r="H13" s="93" t="s">
        <v>13</v>
      </c>
      <c r="I13" s="3" t="s">
        <v>400</v>
      </c>
      <c r="J13" s="283"/>
      <c r="K13" s="283"/>
      <c r="L13" s="286"/>
      <c r="M13" s="317"/>
    </row>
    <row r="14" spans="1:13" ht="15.75" x14ac:dyDescent="0.25">
      <c r="A14" s="20">
        <v>1</v>
      </c>
      <c r="B14" s="33">
        <v>2</v>
      </c>
      <c r="C14" s="91">
        <v>3</v>
      </c>
      <c r="D14" s="91">
        <v>4</v>
      </c>
      <c r="E14" s="91">
        <v>5</v>
      </c>
      <c r="F14" s="20">
        <v>6</v>
      </c>
      <c r="G14" s="20">
        <v>7</v>
      </c>
      <c r="H14" s="20">
        <v>8</v>
      </c>
      <c r="I14" s="20">
        <v>9</v>
      </c>
      <c r="J14" s="20">
        <v>10</v>
      </c>
      <c r="K14" s="20">
        <v>11</v>
      </c>
      <c r="L14" s="13">
        <v>12</v>
      </c>
      <c r="M14" s="87">
        <v>13</v>
      </c>
    </row>
    <row r="15" spans="1:13" ht="15.75" x14ac:dyDescent="0.25">
      <c r="A15" s="306" t="s">
        <v>426</v>
      </c>
      <c r="B15" s="306"/>
      <c r="C15" s="306"/>
      <c r="D15" s="306"/>
      <c r="E15" s="306"/>
      <c r="F15" s="306"/>
      <c r="G15" s="306"/>
      <c r="H15" s="306"/>
      <c r="I15" s="306"/>
      <c r="J15" s="306"/>
      <c r="K15" s="306"/>
      <c r="L15" s="306"/>
      <c r="M15" s="306"/>
    </row>
    <row r="16" spans="1:13" ht="102.75" customHeight="1" x14ac:dyDescent="0.25">
      <c r="A16" s="91" t="s">
        <v>590</v>
      </c>
      <c r="B16" s="33">
        <v>1</v>
      </c>
      <c r="C16" s="95" t="s">
        <v>587</v>
      </c>
      <c r="D16" s="91" t="s">
        <v>18</v>
      </c>
      <c r="E16" s="91" t="s">
        <v>588</v>
      </c>
      <c r="F16" s="97">
        <v>720</v>
      </c>
      <c r="G16" s="97"/>
      <c r="H16" s="97"/>
      <c r="I16" s="97"/>
      <c r="J16" s="97"/>
      <c r="K16" s="97">
        <v>720</v>
      </c>
      <c r="L16" s="34" t="s">
        <v>589</v>
      </c>
      <c r="M16" s="82">
        <v>100</v>
      </c>
    </row>
    <row r="17" spans="1:13" ht="78.75" customHeight="1" x14ac:dyDescent="0.25">
      <c r="A17" s="286" t="s">
        <v>329</v>
      </c>
      <c r="B17" s="284">
        <v>2</v>
      </c>
      <c r="C17" s="95" t="s">
        <v>360</v>
      </c>
      <c r="D17" s="286" t="s">
        <v>18</v>
      </c>
      <c r="E17" s="286" t="s">
        <v>224</v>
      </c>
      <c r="F17" s="79">
        <v>1000</v>
      </c>
      <c r="G17" s="79"/>
      <c r="H17" s="79"/>
      <c r="I17" s="79"/>
      <c r="J17" s="79">
        <v>1000</v>
      </c>
      <c r="K17" s="79"/>
      <c r="L17" s="13"/>
      <c r="M17" s="87"/>
    </row>
    <row r="18" spans="1:13" ht="47.25" x14ac:dyDescent="0.25">
      <c r="A18" s="286"/>
      <c r="B18" s="284"/>
      <c r="C18" s="95" t="s">
        <v>917</v>
      </c>
      <c r="D18" s="286"/>
      <c r="E18" s="286"/>
      <c r="F18" s="97">
        <v>100</v>
      </c>
      <c r="G18" s="5"/>
      <c r="H18" s="5"/>
      <c r="I18" s="5"/>
      <c r="J18" s="97">
        <v>100</v>
      </c>
      <c r="K18" s="5"/>
      <c r="L18" s="13" t="s">
        <v>182</v>
      </c>
      <c r="M18" s="87" t="s">
        <v>256</v>
      </c>
    </row>
    <row r="19" spans="1:13" ht="47.25" x14ac:dyDescent="0.25">
      <c r="A19" s="286"/>
      <c r="B19" s="284"/>
      <c r="C19" s="95" t="s">
        <v>918</v>
      </c>
      <c r="D19" s="286"/>
      <c r="E19" s="286"/>
      <c r="F19" s="97">
        <v>300</v>
      </c>
      <c r="G19" s="5"/>
      <c r="H19" s="5"/>
      <c r="I19" s="5"/>
      <c r="J19" s="97">
        <v>300</v>
      </c>
      <c r="K19" s="5"/>
      <c r="L19" s="13" t="s">
        <v>849</v>
      </c>
      <c r="M19" s="87" t="s">
        <v>257</v>
      </c>
    </row>
    <row r="20" spans="1:13" ht="47.25" x14ac:dyDescent="0.25">
      <c r="A20" s="286"/>
      <c r="B20" s="284"/>
      <c r="C20" s="95" t="s">
        <v>850</v>
      </c>
      <c r="D20" s="286"/>
      <c r="E20" s="286"/>
      <c r="F20" s="97">
        <v>300</v>
      </c>
      <c r="G20" s="5"/>
      <c r="H20" s="5"/>
      <c r="I20" s="5"/>
      <c r="J20" s="97">
        <v>300</v>
      </c>
      <c r="K20" s="5"/>
      <c r="L20" s="13" t="s">
        <v>181</v>
      </c>
      <c r="M20" s="87" t="s">
        <v>851</v>
      </c>
    </row>
    <row r="21" spans="1:13" ht="47.25" x14ac:dyDescent="0.25">
      <c r="A21" s="286"/>
      <c r="B21" s="284"/>
      <c r="C21" s="95" t="s">
        <v>852</v>
      </c>
      <c r="D21" s="286"/>
      <c r="E21" s="286"/>
      <c r="F21" s="97">
        <v>300</v>
      </c>
      <c r="G21" s="5"/>
      <c r="H21" s="5"/>
      <c r="I21" s="5"/>
      <c r="J21" s="97">
        <v>300</v>
      </c>
      <c r="K21" s="5"/>
      <c r="L21" s="13" t="s">
        <v>181</v>
      </c>
      <c r="M21" s="87" t="s">
        <v>851</v>
      </c>
    </row>
    <row r="22" spans="1:13" ht="15.75" x14ac:dyDescent="0.25">
      <c r="A22" s="20"/>
      <c r="B22" s="33"/>
      <c r="C22" s="2" t="s">
        <v>183</v>
      </c>
      <c r="D22" s="96"/>
      <c r="E22" s="96"/>
      <c r="F22" s="80">
        <f>F17+F16</f>
        <v>1720</v>
      </c>
      <c r="G22" s="80"/>
      <c r="H22" s="80"/>
      <c r="I22" s="80"/>
      <c r="J22" s="80">
        <f t="shared" ref="J22:K22" si="0">J17+J16</f>
        <v>1000</v>
      </c>
      <c r="K22" s="80">
        <f t="shared" si="0"/>
        <v>720</v>
      </c>
      <c r="L22" s="15"/>
      <c r="M22" s="98"/>
    </row>
    <row r="23" spans="1:13" ht="15.75" x14ac:dyDescent="0.25">
      <c r="A23" s="320" t="s">
        <v>956</v>
      </c>
      <c r="B23" s="320"/>
      <c r="C23" s="320"/>
      <c r="D23" s="320"/>
      <c r="E23" s="320"/>
      <c r="F23" s="320"/>
      <c r="G23" s="320"/>
      <c r="H23" s="320"/>
      <c r="I23" s="320"/>
      <c r="J23" s="320"/>
      <c r="K23" s="320"/>
      <c r="L23" s="320"/>
      <c r="M23" s="320"/>
    </row>
    <row r="24" spans="1:13" ht="151.5" customHeight="1" x14ac:dyDescent="0.25">
      <c r="A24" s="280" t="s">
        <v>432</v>
      </c>
      <c r="B24" s="33">
        <v>1</v>
      </c>
      <c r="C24" s="95" t="s">
        <v>433</v>
      </c>
      <c r="D24" s="91" t="s">
        <v>18</v>
      </c>
      <c r="E24" s="91" t="s">
        <v>1361</v>
      </c>
      <c r="F24" s="97">
        <f>G24+H24+I24+J24+K24</f>
        <v>5400</v>
      </c>
      <c r="G24" s="97"/>
      <c r="H24" s="97"/>
      <c r="I24" s="97">
        <v>5400</v>
      </c>
      <c r="J24" s="97"/>
      <c r="K24" s="97"/>
      <c r="L24" s="34" t="s">
        <v>1160</v>
      </c>
      <c r="M24" s="82" t="s">
        <v>47</v>
      </c>
    </row>
    <row r="25" spans="1:13" ht="144" customHeight="1" x14ac:dyDescent="0.25">
      <c r="A25" s="281"/>
      <c r="B25" s="33">
        <f>B24+1</f>
        <v>2</v>
      </c>
      <c r="C25" s="95" t="s">
        <v>376</v>
      </c>
      <c r="D25" s="91" t="s">
        <v>18</v>
      </c>
      <c r="E25" s="233" t="s">
        <v>375</v>
      </c>
      <c r="F25" s="97">
        <f t="shared" ref="F25:F41" si="1">G25+H25+I25+J25+K25</f>
        <v>4700</v>
      </c>
      <c r="G25" s="97"/>
      <c r="H25" s="97"/>
      <c r="I25" s="97">
        <v>3500</v>
      </c>
      <c r="J25" s="97">
        <v>1200</v>
      </c>
      <c r="K25" s="97"/>
      <c r="L25" s="34" t="s">
        <v>393</v>
      </c>
      <c r="M25" s="82">
        <v>12</v>
      </c>
    </row>
    <row r="26" spans="1:13" ht="159" customHeight="1" x14ac:dyDescent="0.25">
      <c r="A26" s="281"/>
      <c r="B26" s="218">
        <f t="shared" ref="B26:B42" si="2">B25+1</f>
        <v>3</v>
      </c>
      <c r="C26" s="95" t="s">
        <v>377</v>
      </c>
      <c r="D26" s="91" t="s">
        <v>18</v>
      </c>
      <c r="E26" s="233" t="s">
        <v>375</v>
      </c>
      <c r="F26" s="97">
        <f t="shared" si="1"/>
        <v>1540</v>
      </c>
      <c r="G26" s="97"/>
      <c r="H26" s="97"/>
      <c r="I26" s="97">
        <v>1100</v>
      </c>
      <c r="J26" s="97">
        <v>440</v>
      </c>
      <c r="K26" s="97"/>
      <c r="L26" s="34" t="s">
        <v>378</v>
      </c>
      <c r="M26" s="82">
        <v>2.0030000000000001</v>
      </c>
    </row>
    <row r="27" spans="1:13" ht="156" customHeight="1" x14ac:dyDescent="0.25">
      <c r="A27" s="281"/>
      <c r="B27" s="218">
        <f t="shared" si="2"/>
        <v>4</v>
      </c>
      <c r="C27" s="95" t="s">
        <v>379</v>
      </c>
      <c r="D27" s="91" t="s">
        <v>18</v>
      </c>
      <c r="E27" s="233" t="s">
        <v>1314</v>
      </c>
      <c r="F27" s="97">
        <f t="shared" si="1"/>
        <v>800</v>
      </c>
      <c r="G27" s="97"/>
      <c r="H27" s="97"/>
      <c r="I27" s="97">
        <v>500</v>
      </c>
      <c r="J27" s="97">
        <v>300</v>
      </c>
      <c r="K27" s="97"/>
      <c r="L27" s="34" t="s">
        <v>380</v>
      </c>
      <c r="M27" s="82">
        <v>110</v>
      </c>
    </row>
    <row r="28" spans="1:13" ht="141.75" x14ac:dyDescent="0.25">
      <c r="A28" s="281"/>
      <c r="B28" s="218">
        <f t="shared" si="2"/>
        <v>5</v>
      </c>
      <c r="C28" s="95" t="s">
        <v>801</v>
      </c>
      <c r="D28" s="91" t="s">
        <v>18</v>
      </c>
      <c r="E28" s="91" t="s">
        <v>922</v>
      </c>
      <c r="F28" s="97">
        <f t="shared" si="1"/>
        <v>150</v>
      </c>
      <c r="G28" s="97"/>
      <c r="H28" s="97"/>
      <c r="I28" s="97"/>
      <c r="J28" s="97">
        <v>150</v>
      </c>
      <c r="K28" s="97"/>
      <c r="L28" s="34" t="s">
        <v>340</v>
      </c>
      <c r="M28" s="82">
        <v>8</v>
      </c>
    </row>
    <row r="29" spans="1:13" ht="141.75" x14ac:dyDescent="0.25">
      <c r="A29" s="281"/>
      <c r="B29" s="218">
        <f t="shared" si="2"/>
        <v>6</v>
      </c>
      <c r="C29" s="217" t="s">
        <v>434</v>
      </c>
      <c r="D29" s="91" t="s">
        <v>18</v>
      </c>
      <c r="E29" s="91" t="s">
        <v>922</v>
      </c>
      <c r="F29" s="97">
        <f t="shared" si="1"/>
        <v>3100</v>
      </c>
      <c r="G29" s="97"/>
      <c r="H29" s="97"/>
      <c r="I29" s="97">
        <v>3100</v>
      </c>
      <c r="J29" s="97"/>
      <c r="K29" s="97"/>
      <c r="L29" s="34" t="s">
        <v>381</v>
      </c>
      <c r="M29" s="82">
        <v>1</v>
      </c>
    </row>
    <row r="30" spans="1:13" ht="141.75" x14ac:dyDescent="0.25">
      <c r="A30" s="281"/>
      <c r="B30" s="218">
        <f t="shared" si="2"/>
        <v>7</v>
      </c>
      <c r="C30" s="1" t="s">
        <v>435</v>
      </c>
      <c r="D30" s="91" t="s">
        <v>18</v>
      </c>
      <c r="E30" s="91" t="s">
        <v>922</v>
      </c>
      <c r="F30" s="97">
        <f t="shared" si="1"/>
        <v>500</v>
      </c>
      <c r="G30" s="97"/>
      <c r="H30" s="97"/>
      <c r="I30" s="97">
        <v>500</v>
      </c>
      <c r="J30" s="97"/>
      <c r="K30" s="97"/>
      <c r="L30" s="34" t="s">
        <v>436</v>
      </c>
      <c r="M30" s="82">
        <v>86</v>
      </c>
    </row>
    <row r="31" spans="1:13" ht="141.75" x14ac:dyDescent="0.25">
      <c r="A31" s="281"/>
      <c r="B31" s="218">
        <f t="shared" si="2"/>
        <v>8</v>
      </c>
      <c r="C31" s="95" t="s">
        <v>335</v>
      </c>
      <c r="D31" s="91" t="s">
        <v>18</v>
      </c>
      <c r="E31" s="91" t="s">
        <v>922</v>
      </c>
      <c r="F31" s="97">
        <f t="shared" si="1"/>
        <v>750</v>
      </c>
      <c r="G31" s="97"/>
      <c r="H31" s="97"/>
      <c r="I31" s="97">
        <v>750</v>
      </c>
      <c r="J31" s="97"/>
      <c r="K31" s="48"/>
      <c r="L31" s="34" t="s">
        <v>385</v>
      </c>
      <c r="M31" s="82">
        <v>3</v>
      </c>
    </row>
    <row r="32" spans="1:13" ht="149.25" customHeight="1" x14ac:dyDescent="0.25">
      <c r="A32" s="281"/>
      <c r="B32" s="218">
        <f t="shared" si="2"/>
        <v>9</v>
      </c>
      <c r="C32" s="95" t="s">
        <v>437</v>
      </c>
      <c r="D32" s="91" t="s">
        <v>18</v>
      </c>
      <c r="E32" s="91" t="s">
        <v>375</v>
      </c>
      <c r="F32" s="97">
        <f t="shared" si="1"/>
        <v>3850</v>
      </c>
      <c r="G32" s="97"/>
      <c r="H32" s="97"/>
      <c r="I32" s="97">
        <v>3850</v>
      </c>
      <c r="J32" s="97"/>
      <c r="K32" s="97"/>
      <c r="L32" s="34" t="s">
        <v>941</v>
      </c>
      <c r="M32" s="82" t="s">
        <v>46</v>
      </c>
    </row>
    <row r="33" spans="1:13" ht="149.25" customHeight="1" x14ac:dyDescent="0.25">
      <c r="A33" s="281"/>
      <c r="B33" s="218">
        <f t="shared" si="2"/>
        <v>10</v>
      </c>
      <c r="C33" s="95" t="s">
        <v>802</v>
      </c>
      <c r="D33" s="91" t="s">
        <v>18</v>
      </c>
      <c r="E33" s="91" t="s">
        <v>375</v>
      </c>
      <c r="F33" s="97">
        <f t="shared" si="1"/>
        <v>8000</v>
      </c>
      <c r="G33" s="97"/>
      <c r="H33" s="97"/>
      <c r="I33" s="97">
        <v>8000</v>
      </c>
      <c r="J33" s="97"/>
      <c r="K33" s="97"/>
      <c r="L33" s="34" t="s">
        <v>951</v>
      </c>
      <c r="M33" s="82" t="s">
        <v>940</v>
      </c>
    </row>
    <row r="34" spans="1:13" ht="170.25" customHeight="1" x14ac:dyDescent="0.25">
      <c r="A34" s="281"/>
      <c r="B34" s="218">
        <f>B33+1</f>
        <v>11</v>
      </c>
      <c r="C34" s="95" t="s">
        <v>382</v>
      </c>
      <c r="D34" s="91" t="s">
        <v>18</v>
      </c>
      <c r="E34" s="91" t="s">
        <v>1257</v>
      </c>
      <c r="F34" s="97">
        <f t="shared" si="1"/>
        <v>400</v>
      </c>
      <c r="G34" s="97"/>
      <c r="H34" s="97"/>
      <c r="I34" s="97"/>
      <c r="J34" s="97">
        <v>400</v>
      </c>
      <c r="K34" s="97"/>
      <c r="L34" s="34" t="s">
        <v>952</v>
      </c>
      <c r="M34" s="82" t="s">
        <v>1259</v>
      </c>
    </row>
    <row r="35" spans="1:13" ht="149.25" customHeight="1" x14ac:dyDescent="0.25">
      <c r="A35" s="281"/>
      <c r="B35" s="218">
        <f t="shared" si="2"/>
        <v>12</v>
      </c>
      <c r="C35" s="95" t="s">
        <v>953</v>
      </c>
      <c r="D35" s="91" t="s">
        <v>18</v>
      </c>
      <c r="E35" s="233" t="s">
        <v>375</v>
      </c>
      <c r="F35" s="97">
        <f t="shared" si="1"/>
        <v>300</v>
      </c>
      <c r="G35" s="97"/>
      <c r="H35" s="97"/>
      <c r="I35" s="97">
        <v>200</v>
      </c>
      <c r="J35" s="97">
        <v>100</v>
      </c>
      <c r="K35" s="97"/>
      <c r="L35" s="34" t="s">
        <v>438</v>
      </c>
      <c r="M35" s="82">
        <v>2</v>
      </c>
    </row>
    <row r="36" spans="1:13" ht="162.75" customHeight="1" x14ac:dyDescent="0.25">
      <c r="A36" s="281"/>
      <c r="B36" s="218">
        <f t="shared" si="2"/>
        <v>13</v>
      </c>
      <c r="C36" s="95" t="s">
        <v>383</v>
      </c>
      <c r="D36" s="91" t="s">
        <v>18</v>
      </c>
      <c r="E36" s="91" t="s">
        <v>957</v>
      </c>
      <c r="F36" s="97">
        <f t="shared" si="1"/>
        <v>500</v>
      </c>
      <c r="G36" s="97"/>
      <c r="H36" s="97"/>
      <c r="I36" s="97"/>
      <c r="J36" s="97">
        <v>500</v>
      </c>
      <c r="K36" s="97"/>
      <c r="L36" s="34" t="s">
        <v>384</v>
      </c>
      <c r="M36" s="82">
        <v>1</v>
      </c>
    </row>
    <row r="37" spans="1:13" ht="141.75" x14ac:dyDescent="0.25">
      <c r="A37" s="281"/>
      <c r="B37" s="218">
        <f t="shared" si="2"/>
        <v>14</v>
      </c>
      <c r="C37" s="95" t="s">
        <v>756</v>
      </c>
      <c r="D37" s="91" t="s">
        <v>18</v>
      </c>
      <c r="E37" s="91" t="s">
        <v>958</v>
      </c>
      <c r="F37" s="97">
        <f t="shared" si="1"/>
        <v>300</v>
      </c>
      <c r="G37" s="5"/>
      <c r="H37" s="5"/>
      <c r="I37" s="97"/>
      <c r="J37" s="97">
        <v>300</v>
      </c>
      <c r="K37" s="5"/>
      <c r="L37" s="91" t="s">
        <v>738</v>
      </c>
      <c r="M37" s="82">
        <v>1</v>
      </c>
    </row>
    <row r="38" spans="1:13" ht="148.5" customHeight="1" x14ac:dyDescent="0.25">
      <c r="A38" s="281"/>
      <c r="B38" s="218">
        <f>B37+1</f>
        <v>15</v>
      </c>
      <c r="C38" s="217" t="s">
        <v>439</v>
      </c>
      <c r="D38" s="91" t="s">
        <v>18</v>
      </c>
      <c r="E38" s="91" t="s">
        <v>958</v>
      </c>
      <c r="F38" s="97">
        <f t="shared" si="1"/>
        <v>5000</v>
      </c>
      <c r="G38" s="5"/>
      <c r="H38" s="5"/>
      <c r="I38" s="97">
        <v>5000</v>
      </c>
      <c r="J38" s="97"/>
      <c r="K38" s="5"/>
      <c r="L38" s="216" t="s">
        <v>1370</v>
      </c>
      <c r="M38" s="219" t="s">
        <v>48</v>
      </c>
    </row>
    <row r="39" spans="1:13" ht="149.25" customHeight="1" x14ac:dyDescent="0.25">
      <c r="A39" s="281"/>
      <c r="B39" s="218">
        <f t="shared" si="2"/>
        <v>16</v>
      </c>
      <c r="C39" s="95" t="s">
        <v>440</v>
      </c>
      <c r="D39" s="91" t="s">
        <v>18</v>
      </c>
      <c r="E39" s="91" t="s">
        <v>375</v>
      </c>
      <c r="F39" s="97">
        <f t="shared" si="1"/>
        <v>50</v>
      </c>
      <c r="G39" s="5"/>
      <c r="H39" s="5"/>
      <c r="I39" s="97">
        <v>50</v>
      </c>
      <c r="J39" s="97"/>
      <c r="K39" s="5"/>
      <c r="L39" s="91" t="s">
        <v>954</v>
      </c>
      <c r="M39" s="82" t="s">
        <v>49</v>
      </c>
    </row>
    <row r="40" spans="1:13" ht="94.5" x14ac:dyDescent="0.25">
      <c r="A40" s="281"/>
      <c r="B40" s="218">
        <f t="shared" si="2"/>
        <v>17</v>
      </c>
      <c r="C40" s="95" t="s">
        <v>441</v>
      </c>
      <c r="D40" s="91" t="s">
        <v>18</v>
      </c>
      <c r="E40" s="91" t="s">
        <v>923</v>
      </c>
      <c r="F40" s="97">
        <f t="shared" si="1"/>
        <v>100</v>
      </c>
      <c r="G40" s="5"/>
      <c r="H40" s="5"/>
      <c r="I40" s="97"/>
      <c r="J40" s="97">
        <v>100</v>
      </c>
      <c r="K40" s="5"/>
      <c r="L40" s="91" t="s">
        <v>939</v>
      </c>
      <c r="M40" s="82" t="s">
        <v>912</v>
      </c>
    </row>
    <row r="41" spans="1:13" ht="141.75" x14ac:dyDescent="0.25">
      <c r="A41" s="281"/>
      <c r="B41" s="218">
        <f t="shared" si="2"/>
        <v>18</v>
      </c>
      <c r="C41" s="95" t="s">
        <v>442</v>
      </c>
      <c r="D41" s="91" t="s">
        <v>18</v>
      </c>
      <c r="E41" s="91" t="s">
        <v>922</v>
      </c>
      <c r="F41" s="97">
        <f t="shared" si="1"/>
        <v>300</v>
      </c>
      <c r="G41" s="5"/>
      <c r="H41" s="5"/>
      <c r="I41" s="97"/>
      <c r="J41" s="97">
        <v>300</v>
      </c>
      <c r="K41" s="5"/>
      <c r="L41" s="91" t="s">
        <v>443</v>
      </c>
      <c r="M41" s="82">
        <v>300</v>
      </c>
    </row>
    <row r="42" spans="1:13" ht="225" customHeight="1" x14ac:dyDescent="0.25">
      <c r="A42" s="281"/>
      <c r="B42" s="218">
        <f t="shared" si="2"/>
        <v>19</v>
      </c>
      <c r="C42" s="189" t="s">
        <v>924</v>
      </c>
      <c r="D42" s="188" t="s">
        <v>18</v>
      </c>
      <c r="E42" s="188" t="s">
        <v>925</v>
      </c>
      <c r="F42" s="191">
        <v>3500</v>
      </c>
      <c r="G42" s="5"/>
      <c r="H42" s="5"/>
      <c r="I42" s="191">
        <v>3500</v>
      </c>
      <c r="J42" s="191"/>
      <c r="K42" s="5"/>
      <c r="L42" s="188" t="s">
        <v>444</v>
      </c>
      <c r="M42" s="190">
        <v>1</v>
      </c>
    </row>
    <row r="43" spans="1:13" ht="161.25" customHeight="1" x14ac:dyDescent="0.25">
      <c r="A43" s="281"/>
      <c r="B43" s="218">
        <v>20</v>
      </c>
      <c r="C43" s="95" t="s">
        <v>1276</v>
      </c>
      <c r="D43" s="188" t="s">
        <v>18</v>
      </c>
      <c r="E43" s="188" t="s">
        <v>1261</v>
      </c>
      <c r="F43" s="97">
        <f>I43+H43+G43+J43+K43</f>
        <v>2000</v>
      </c>
      <c r="G43" s="5"/>
      <c r="H43" s="5"/>
      <c r="I43" s="97">
        <v>2000</v>
      </c>
      <c r="J43" s="97"/>
      <c r="K43" s="5"/>
      <c r="L43" s="91" t="s">
        <v>1260</v>
      </c>
      <c r="M43" s="82" t="s">
        <v>46</v>
      </c>
    </row>
    <row r="44" spans="1:13" ht="58.5" customHeight="1" x14ac:dyDescent="0.25">
      <c r="A44" s="281"/>
      <c r="B44" s="240">
        <v>21</v>
      </c>
      <c r="C44" s="239" t="s">
        <v>1321</v>
      </c>
      <c r="D44" s="238" t="s">
        <v>18</v>
      </c>
      <c r="E44" s="258" t="s">
        <v>1322</v>
      </c>
      <c r="F44" s="237">
        <f>SUM(G44:K44)</f>
        <v>200</v>
      </c>
      <c r="G44" s="5"/>
      <c r="H44" s="5"/>
      <c r="I44" s="261"/>
      <c r="J44" s="237">
        <v>200</v>
      </c>
      <c r="K44" s="5"/>
      <c r="L44" s="238" t="s">
        <v>393</v>
      </c>
      <c r="M44" s="243" t="s">
        <v>46</v>
      </c>
    </row>
    <row r="45" spans="1:13" ht="55.5" customHeight="1" x14ac:dyDescent="0.25">
      <c r="A45" s="282"/>
      <c r="B45" s="240">
        <v>22</v>
      </c>
      <c r="C45" s="239" t="s">
        <v>1323</v>
      </c>
      <c r="D45" s="238" t="s">
        <v>18</v>
      </c>
      <c r="E45" s="238" t="s">
        <v>1322</v>
      </c>
      <c r="F45" s="237">
        <f>SUM(G45:K45)</f>
        <v>200</v>
      </c>
      <c r="G45" s="5"/>
      <c r="H45" s="5"/>
      <c r="J45" s="237">
        <v>200</v>
      </c>
      <c r="K45" s="5"/>
      <c r="L45" s="238" t="s">
        <v>1324</v>
      </c>
      <c r="M45" s="243" t="s">
        <v>47</v>
      </c>
    </row>
    <row r="46" spans="1:13" ht="15.75" x14ac:dyDescent="0.25">
      <c r="A46" s="96"/>
      <c r="B46" s="33"/>
      <c r="C46" s="2" t="s">
        <v>6</v>
      </c>
      <c r="D46" s="96"/>
      <c r="E46" s="5"/>
      <c r="F46" s="94">
        <f>SUM(F24:F45)</f>
        <v>41640</v>
      </c>
      <c r="G46" s="94"/>
      <c r="H46" s="94"/>
      <c r="I46" s="241">
        <f t="shared" ref="I46" si="3">SUM(I24:I45)</f>
        <v>37450</v>
      </c>
      <c r="J46" s="241">
        <f>SUM(J24:J45)</f>
        <v>4190</v>
      </c>
      <c r="K46" s="94"/>
      <c r="L46" s="2"/>
      <c r="M46" s="82"/>
    </row>
    <row r="47" spans="1:13" ht="15.75" x14ac:dyDescent="0.25">
      <c r="A47" s="306" t="s">
        <v>955</v>
      </c>
      <c r="B47" s="306"/>
      <c r="C47" s="306"/>
      <c r="D47" s="306"/>
      <c r="E47" s="306"/>
      <c r="F47" s="306"/>
      <c r="G47" s="306"/>
      <c r="H47" s="306"/>
      <c r="I47" s="306"/>
      <c r="J47" s="306"/>
      <c r="K47" s="306"/>
      <c r="L47" s="306"/>
      <c r="M47" s="306"/>
    </row>
    <row r="48" spans="1:13" ht="155.25" customHeight="1" x14ac:dyDescent="0.25">
      <c r="A48" s="95" t="s">
        <v>645</v>
      </c>
      <c r="B48" s="33">
        <v>1</v>
      </c>
      <c r="C48" s="95" t="s">
        <v>120</v>
      </c>
      <c r="D48" s="91" t="s">
        <v>18</v>
      </c>
      <c r="E48" s="91" t="s">
        <v>646</v>
      </c>
      <c r="F48" s="35">
        <v>100</v>
      </c>
      <c r="G48" s="35"/>
      <c r="H48" s="35"/>
      <c r="I48" s="35"/>
      <c r="J48" s="35"/>
      <c r="K48" s="35">
        <v>100</v>
      </c>
      <c r="L48" s="91" t="s">
        <v>790</v>
      </c>
      <c r="M48" s="82">
        <v>1</v>
      </c>
    </row>
    <row r="49" spans="1:13" ht="163.5" customHeight="1" x14ac:dyDescent="0.25">
      <c r="A49" s="95" t="s">
        <v>648</v>
      </c>
      <c r="B49" s="33">
        <v>2</v>
      </c>
      <c r="C49" s="95" t="s">
        <v>959</v>
      </c>
      <c r="D49" s="91" t="s">
        <v>18</v>
      </c>
      <c r="E49" s="91" t="s">
        <v>17</v>
      </c>
      <c r="F49" s="35">
        <v>500</v>
      </c>
      <c r="G49" s="35"/>
      <c r="H49" s="35"/>
      <c r="I49" s="35">
        <v>500</v>
      </c>
      <c r="J49" s="35"/>
      <c r="K49" s="36"/>
      <c r="L49" s="91" t="s">
        <v>654</v>
      </c>
      <c r="M49" s="82">
        <v>3</v>
      </c>
    </row>
    <row r="50" spans="1:13" ht="189" x14ac:dyDescent="0.25">
      <c r="A50" s="286" t="s">
        <v>647</v>
      </c>
      <c r="B50" s="33">
        <v>3</v>
      </c>
      <c r="C50" s="95" t="s">
        <v>121</v>
      </c>
      <c r="D50" s="91" t="s">
        <v>18</v>
      </c>
      <c r="E50" s="91" t="s">
        <v>649</v>
      </c>
      <c r="F50" s="36"/>
      <c r="G50" s="36"/>
      <c r="H50" s="36"/>
      <c r="I50" s="36"/>
      <c r="J50" s="36"/>
      <c r="K50" s="36"/>
      <c r="L50" s="91" t="s">
        <v>653</v>
      </c>
      <c r="M50" s="82">
        <v>50</v>
      </c>
    </row>
    <row r="51" spans="1:13" ht="78.75" x14ac:dyDescent="0.25">
      <c r="A51" s="286"/>
      <c r="B51" s="33">
        <v>4</v>
      </c>
      <c r="C51" s="95" t="s">
        <v>122</v>
      </c>
      <c r="D51" s="91" t="s">
        <v>18</v>
      </c>
      <c r="E51" s="91" t="s">
        <v>17</v>
      </c>
      <c r="F51" s="35">
        <v>150</v>
      </c>
      <c r="G51" s="35"/>
      <c r="H51" s="35"/>
      <c r="I51" s="35">
        <v>150</v>
      </c>
      <c r="J51" s="35"/>
      <c r="K51" s="35"/>
      <c r="L51" s="91" t="s">
        <v>652</v>
      </c>
      <c r="M51" s="82">
        <v>1</v>
      </c>
    </row>
    <row r="52" spans="1:13" ht="55.5" customHeight="1" x14ac:dyDescent="0.25">
      <c r="A52" s="286"/>
      <c r="B52" s="33">
        <v>5</v>
      </c>
      <c r="C52" s="95" t="s">
        <v>791</v>
      </c>
      <c r="D52" s="91" t="s">
        <v>18</v>
      </c>
      <c r="E52" s="91" t="s">
        <v>67</v>
      </c>
      <c r="F52" s="35">
        <v>2100</v>
      </c>
      <c r="G52" s="35"/>
      <c r="H52" s="35"/>
      <c r="I52" s="35"/>
      <c r="J52" s="35">
        <v>2100</v>
      </c>
      <c r="K52" s="35"/>
      <c r="L52" s="91" t="s">
        <v>960</v>
      </c>
      <c r="M52" s="82">
        <v>6850</v>
      </c>
    </row>
    <row r="53" spans="1:13" ht="47.25" x14ac:dyDescent="0.25">
      <c r="A53" s="286"/>
      <c r="B53" s="33">
        <v>6</v>
      </c>
      <c r="C53" s="95" t="s">
        <v>650</v>
      </c>
      <c r="D53" s="91" t="s">
        <v>18</v>
      </c>
      <c r="E53" s="91" t="s">
        <v>651</v>
      </c>
      <c r="F53" s="35">
        <v>2500</v>
      </c>
      <c r="G53" s="36"/>
      <c r="H53" s="36"/>
      <c r="I53" s="36"/>
      <c r="J53" s="35">
        <v>2500</v>
      </c>
      <c r="K53" s="36"/>
      <c r="L53" s="91" t="s">
        <v>961</v>
      </c>
      <c r="M53" s="82">
        <v>50</v>
      </c>
    </row>
    <row r="54" spans="1:13" ht="102" customHeight="1" x14ac:dyDescent="0.25">
      <c r="A54" s="286"/>
      <c r="B54" s="33">
        <v>7</v>
      </c>
      <c r="C54" s="95" t="s">
        <v>660</v>
      </c>
      <c r="D54" s="91" t="s">
        <v>18</v>
      </c>
      <c r="E54" s="91" t="s">
        <v>651</v>
      </c>
      <c r="F54" s="35">
        <v>50000</v>
      </c>
      <c r="G54" s="36"/>
      <c r="H54" s="36"/>
      <c r="I54" s="36"/>
      <c r="J54" s="35">
        <v>50000</v>
      </c>
      <c r="K54" s="36"/>
      <c r="L54" s="91" t="s">
        <v>962</v>
      </c>
      <c r="M54" s="82">
        <v>50</v>
      </c>
    </row>
    <row r="55" spans="1:13" ht="15.75" x14ac:dyDescent="0.25">
      <c r="A55" s="20"/>
      <c r="B55" s="33"/>
      <c r="C55" s="2" t="s">
        <v>6</v>
      </c>
      <c r="D55" s="96"/>
      <c r="E55" s="96"/>
      <c r="F55" s="80">
        <f>SUM(F48:F54)</f>
        <v>55350</v>
      </c>
      <c r="G55" s="80"/>
      <c r="H55" s="80"/>
      <c r="I55" s="80">
        <f>SUM(I48:I54)</f>
        <v>650</v>
      </c>
      <c r="J55" s="80">
        <f>SUM(J48:J54)</f>
        <v>54600</v>
      </c>
      <c r="K55" s="80">
        <f>SUM(K48:K54)</f>
        <v>100</v>
      </c>
      <c r="L55" s="15"/>
      <c r="M55" s="98"/>
    </row>
    <row r="56" spans="1:13" ht="15.75" x14ac:dyDescent="0.25">
      <c r="A56" s="306" t="s">
        <v>963</v>
      </c>
      <c r="B56" s="306"/>
      <c r="C56" s="306"/>
      <c r="D56" s="306"/>
      <c r="E56" s="306"/>
      <c r="F56" s="306"/>
      <c r="G56" s="306"/>
      <c r="H56" s="306"/>
      <c r="I56" s="306"/>
      <c r="J56" s="306"/>
      <c r="K56" s="306"/>
      <c r="L56" s="306"/>
      <c r="M56" s="306"/>
    </row>
    <row r="57" spans="1:13" ht="78.75" x14ac:dyDescent="0.25">
      <c r="A57" s="286" t="s">
        <v>792</v>
      </c>
      <c r="B57" s="33">
        <v>1</v>
      </c>
      <c r="C57" s="95" t="s">
        <v>253</v>
      </c>
      <c r="D57" s="91" t="s">
        <v>165</v>
      </c>
      <c r="E57" s="91" t="s">
        <v>178</v>
      </c>
      <c r="F57" s="97">
        <f>G57+H57+I57+J57+K57</f>
        <v>280</v>
      </c>
      <c r="G57" s="97"/>
      <c r="H57" s="97"/>
      <c r="I57" s="97">
        <v>280</v>
      </c>
      <c r="J57" s="91"/>
      <c r="K57" s="91"/>
      <c r="L57" s="34" t="s">
        <v>358</v>
      </c>
      <c r="M57" s="82">
        <v>10</v>
      </c>
    </row>
    <row r="58" spans="1:13" ht="88.5" customHeight="1" x14ac:dyDescent="0.25">
      <c r="A58" s="286"/>
      <c r="B58" s="33">
        <v>2</v>
      </c>
      <c r="C58" s="95" t="s">
        <v>254</v>
      </c>
      <c r="D58" s="91" t="s">
        <v>165</v>
      </c>
      <c r="E58" s="91" t="s">
        <v>178</v>
      </c>
      <c r="F58" s="97">
        <f t="shared" ref="F58:F60" si="4">G58+H58+I58+J58+K58</f>
        <v>300</v>
      </c>
      <c r="G58" s="97"/>
      <c r="H58" s="97"/>
      <c r="I58" s="97">
        <v>300</v>
      </c>
      <c r="J58" s="91"/>
      <c r="K58" s="91"/>
      <c r="L58" s="34" t="s">
        <v>358</v>
      </c>
      <c r="M58" s="82">
        <v>15</v>
      </c>
    </row>
    <row r="59" spans="1:13" ht="93.75" customHeight="1" x14ac:dyDescent="0.25">
      <c r="A59" s="286"/>
      <c r="B59" s="33">
        <v>3</v>
      </c>
      <c r="C59" s="95" t="s">
        <v>361</v>
      </c>
      <c r="D59" s="91" t="s">
        <v>165</v>
      </c>
      <c r="E59" s="91" t="s">
        <v>178</v>
      </c>
      <c r="F59" s="97">
        <f t="shared" si="4"/>
        <v>300</v>
      </c>
      <c r="G59" s="97"/>
      <c r="H59" s="97"/>
      <c r="I59" s="97">
        <v>300</v>
      </c>
      <c r="J59" s="91"/>
      <c r="K59" s="91"/>
      <c r="L59" s="34" t="s">
        <v>357</v>
      </c>
      <c r="M59" s="82">
        <v>6</v>
      </c>
    </row>
    <row r="60" spans="1:13" ht="116.25" customHeight="1" x14ac:dyDescent="0.25">
      <c r="A60" s="286"/>
      <c r="B60" s="33">
        <v>4</v>
      </c>
      <c r="C60" s="95" t="s">
        <v>325</v>
      </c>
      <c r="D60" s="91" t="s">
        <v>165</v>
      </c>
      <c r="E60" s="91" t="s">
        <v>1277</v>
      </c>
      <c r="F60" s="97">
        <f t="shared" si="4"/>
        <v>40</v>
      </c>
      <c r="G60" s="97"/>
      <c r="H60" s="97"/>
      <c r="I60" s="97">
        <f>30+10</f>
        <v>40</v>
      </c>
      <c r="J60" s="91"/>
      <c r="K60" s="91"/>
      <c r="L60" s="34" t="s">
        <v>356</v>
      </c>
      <c r="M60" s="82">
        <v>5</v>
      </c>
    </row>
    <row r="61" spans="1:13" ht="15.75" x14ac:dyDescent="0.25">
      <c r="A61" s="6"/>
      <c r="B61" s="150"/>
      <c r="C61" s="2" t="s">
        <v>183</v>
      </c>
      <c r="D61" s="96"/>
      <c r="E61" s="96"/>
      <c r="F61" s="94">
        <f>SUM(F57:F60)</f>
        <v>920</v>
      </c>
      <c r="G61" s="96"/>
      <c r="H61" s="96"/>
      <c r="I61" s="94">
        <f>SUM(I57:I60)</f>
        <v>920</v>
      </c>
      <c r="J61" s="96"/>
      <c r="K61" s="96"/>
      <c r="L61" s="37"/>
      <c r="M61" s="99"/>
    </row>
    <row r="62" spans="1:13" s="26" customFormat="1" ht="15.75" x14ac:dyDescent="0.25">
      <c r="A62" s="273" t="s">
        <v>964</v>
      </c>
      <c r="B62" s="286"/>
      <c r="C62" s="286"/>
      <c r="D62" s="286"/>
      <c r="E62" s="286"/>
      <c r="F62" s="286"/>
      <c r="G62" s="286"/>
      <c r="H62" s="286"/>
      <c r="I62" s="286"/>
      <c r="J62" s="286"/>
      <c r="K62" s="286"/>
      <c r="L62" s="286"/>
      <c r="M62" s="286"/>
    </row>
    <row r="63" spans="1:13" s="26" customFormat="1" ht="110.25" customHeight="1" x14ac:dyDescent="0.25">
      <c r="A63" s="312" t="s">
        <v>398</v>
      </c>
      <c r="B63" s="33">
        <v>1</v>
      </c>
      <c r="C63" s="1" t="s">
        <v>351</v>
      </c>
      <c r="D63" s="91" t="s">
        <v>18</v>
      </c>
      <c r="E63" s="91" t="s">
        <v>359</v>
      </c>
      <c r="F63" s="97">
        <f t="shared" ref="F63:F67" si="5">G63+H63+I63+J63+K63</f>
        <v>400</v>
      </c>
      <c r="G63" s="97"/>
      <c r="H63" s="97"/>
      <c r="I63" s="97">
        <v>400</v>
      </c>
      <c r="J63" s="97"/>
      <c r="K63" s="97"/>
      <c r="L63" s="91" t="s">
        <v>355</v>
      </c>
      <c r="M63" s="82">
        <v>1</v>
      </c>
    </row>
    <row r="64" spans="1:13" s="26" customFormat="1" ht="94.5" x14ac:dyDescent="0.25">
      <c r="A64" s="313"/>
      <c r="B64" s="33">
        <f t="shared" ref="B64:B72" si="6">B63+1</f>
        <v>2</v>
      </c>
      <c r="C64" s="1" t="s">
        <v>352</v>
      </c>
      <c r="D64" s="91" t="s">
        <v>18</v>
      </c>
      <c r="E64" s="91" t="s">
        <v>359</v>
      </c>
      <c r="F64" s="97">
        <f t="shared" si="5"/>
        <v>850</v>
      </c>
      <c r="G64" s="97"/>
      <c r="H64" s="97"/>
      <c r="I64" s="97">
        <v>850</v>
      </c>
      <c r="J64" s="97"/>
      <c r="K64" s="97"/>
      <c r="L64" s="91" t="s">
        <v>355</v>
      </c>
      <c r="M64" s="82">
        <v>1</v>
      </c>
    </row>
    <row r="65" spans="1:13" s="26" customFormat="1" ht="94.5" x14ac:dyDescent="0.25">
      <c r="A65" s="313"/>
      <c r="B65" s="33">
        <f t="shared" si="6"/>
        <v>3</v>
      </c>
      <c r="C65" s="1" t="s">
        <v>353</v>
      </c>
      <c r="D65" s="91" t="s">
        <v>18</v>
      </c>
      <c r="E65" s="91" t="s">
        <v>359</v>
      </c>
      <c r="F65" s="97">
        <f t="shared" si="5"/>
        <v>500</v>
      </c>
      <c r="G65" s="97"/>
      <c r="H65" s="97"/>
      <c r="I65" s="97">
        <v>500</v>
      </c>
      <c r="J65" s="97"/>
      <c r="K65" s="97"/>
      <c r="L65" s="91" t="s">
        <v>355</v>
      </c>
      <c r="M65" s="82">
        <v>1</v>
      </c>
    </row>
    <row r="66" spans="1:13" s="26" customFormat="1" ht="110.25" x14ac:dyDescent="0.25">
      <c r="A66" s="313"/>
      <c r="B66" s="33">
        <f t="shared" si="6"/>
        <v>4</v>
      </c>
      <c r="C66" s="1" t="s">
        <v>354</v>
      </c>
      <c r="D66" s="91" t="s">
        <v>18</v>
      </c>
      <c r="E66" s="91" t="s">
        <v>359</v>
      </c>
      <c r="F66" s="97">
        <f t="shared" si="5"/>
        <v>250</v>
      </c>
      <c r="G66" s="97"/>
      <c r="H66" s="97"/>
      <c r="I66" s="97">
        <v>250</v>
      </c>
      <c r="J66" s="97"/>
      <c r="K66" s="97"/>
      <c r="L66" s="91" t="s">
        <v>355</v>
      </c>
      <c r="M66" s="82">
        <v>1</v>
      </c>
    </row>
    <row r="67" spans="1:13" s="26" customFormat="1" ht="94.5" x14ac:dyDescent="0.25">
      <c r="A67" s="313"/>
      <c r="B67" s="33">
        <f t="shared" si="6"/>
        <v>5</v>
      </c>
      <c r="C67" s="1" t="s">
        <v>661</v>
      </c>
      <c r="D67" s="91" t="s">
        <v>18</v>
      </c>
      <c r="E67" s="91" t="s">
        <v>359</v>
      </c>
      <c r="F67" s="97">
        <f t="shared" si="5"/>
        <v>500</v>
      </c>
      <c r="G67" s="97"/>
      <c r="H67" s="97"/>
      <c r="I67" s="97">
        <v>500</v>
      </c>
      <c r="J67" s="97"/>
      <c r="K67" s="97"/>
      <c r="L67" s="91" t="s">
        <v>355</v>
      </c>
      <c r="M67" s="82">
        <v>1</v>
      </c>
    </row>
    <row r="68" spans="1:13" s="26" customFormat="1" ht="186.75" customHeight="1" x14ac:dyDescent="0.25">
      <c r="A68" s="313"/>
      <c r="B68" s="33">
        <v>6</v>
      </c>
      <c r="C68" s="1" t="s">
        <v>1278</v>
      </c>
      <c r="D68" s="91" t="s">
        <v>18</v>
      </c>
      <c r="E68" s="286" t="s">
        <v>920</v>
      </c>
      <c r="F68" s="97">
        <f t="shared" ref="F68:F72" si="7">G68+H68+I68+J68+K68</f>
        <v>190</v>
      </c>
      <c r="G68" s="97"/>
      <c r="H68" s="97"/>
      <c r="I68" s="97">
        <v>70</v>
      </c>
      <c r="J68" s="97">
        <v>120</v>
      </c>
      <c r="K68" s="97"/>
      <c r="L68" s="92" t="s">
        <v>417</v>
      </c>
      <c r="M68" s="82">
        <v>50</v>
      </c>
    </row>
    <row r="69" spans="1:13" s="26" customFormat="1" ht="180" customHeight="1" x14ac:dyDescent="0.25">
      <c r="A69" s="313"/>
      <c r="B69" s="33">
        <f t="shared" si="6"/>
        <v>7</v>
      </c>
      <c r="C69" s="1" t="s">
        <v>919</v>
      </c>
      <c r="D69" s="91" t="s">
        <v>18</v>
      </c>
      <c r="E69" s="286"/>
      <c r="F69" s="97">
        <f t="shared" si="7"/>
        <v>40</v>
      </c>
      <c r="G69" s="97"/>
      <c r="H69" s="97"/>
      <c r="I69" s="97">
        <v>10</v>
      </c>
      <c r="J69" s="97">
        <v>10</v>
      </c>
      <c r="K69" s="97">
        <v>20</v>
      </c>
      <c r="L69" s="92" t="s">
        <v>794</v>
      </c>
      <c r="M69" s="82" t="s">
        <v>631</v>
      </c>
    </row>
    <row r="70" spans="1:13" s="26" customFormat="1" ht="115.5" customHeight="1" x14ac:dyDescent="0.25">
      <c r="A70" s="313"/>
      <c r="B70" s="33">
        <f t="shared" si="6"/>
        <v>8</v>
      </c>
      <c r="C70" s="1" t="s">
        <v>767</v>
      </c>
      <c r="D70" s="91" t="s">
        <v>18</v>
      </c>
      <c r="E70" s="286"/>
      <c r="F70" s="97">
        <f t="shared" si="7"/>
        <v>10</v>
      </c>
      <c r="G70" s="97"/>
      <c r="H70" s="97"/>
      <c r="I70" s="97"/>
      <c r="J70" s="97"/>
      <c r="K70" s="97">
        <v>10</v>
      </c>
      <c r="L70" s="92" t="s">
        <v>418</v>
      </c>
      <c r="M70" s="82">
        <v>2</v>
      </c>
    </row>
    <row r="71" spans="1:13" s="26" customFormat="1" ht="180" customHeight="1" x14ac:dyDescent="0.25">
      <c r="A71" s="313"/>
      <c r="B71" s="33">
        <f t="shared" si="6"/>
        <v>9</v>
      </c>
      <c r="C71" s="95" t="s">
        <v>416</v>
      </c>
      <c r="D71" s="91" t="s">
        <v>18</v>
      </c>
      <c r="E71" s="91" t="s">
        <v>415</v>
      </c>
      <c r="F71" s="97">
        <f>G71+H71+I71+J71+K71</f>
        <v>20</v>
      </c>
      <c r="G71" s="97"/>
      <c r="H71" s="97"/>
      <c r="I71" s="97">
        <v>20</v>
      </c>
      <c r="J71" s="97"/>
      <c r="K71" s="97"/>
      <c r="L71" s="92" t="s">
        <v>967</v>
      </c>
      <c r="M71" s="82">
        <v>6</v>
      </c>
    </row>
    <row r="72" spans="1:13" s="26" customFormat="1" ht="118.5" customHeight="1" x14ac:dyDescent="0.25">
      <c r="A72" s="314"/>
      <c r="B72" s="33">
        <f t="shared" si="6"/>
        <v>10</v>
      </c>
      <c r="C72" s="95" t="s">
        <v>414</v>
      </c>
      <c r="D72" s="91" t="s">
        <v>18</v>
      </c>
      <c r="E72" s="91" t="s">
        <v>415</v>
      </c>
      <c r="F72" s="97">
        <f t="shared" si="7"/>
        <v>50</v>
      </c>
      <c r="G72" s="97"/>
      <c r="H72" s="97"/>
      <c r="I72" s="97">
        <v>30</v>
      </c>
      <c r="J72" s="97">
        <v>20</v>
      </c>
      <c r="K72" s="97"/>
      <c r="L72" s="91" t="s">
        <v>632</v>
      </c>
      <c r="M72" s="82">
        <v>7</v>
      </c>
    </row>
    <row r="73" spans="1:13" s="26" customFormat="1" ht="15.75" x14ac:dyDescent="0.25">
      <c r="A73" s="96"/>
      <c r="B73" s="150"/>
      <c r="C73" s="18" t="s">
        <v>6</v>
      </c>
      <c r="D73" s="135"/>
      <c r="E73" s="10"/>
      <c r="F73" s="24">
        <f>SUM(F63:F72)</f>
        <v>2810</v>
      </c>
      <c r="G73" s="24"/>
      <c r="H73" s="24"/>
      <c r="I73" s="24">
        <f>SUM(I63:I72)</f>
        <v>2630</v>
      </c>
      <c r="J73" s="24">
        <f>SUM(J63:J72)</f>
        <v>150</v>
      </c>
      <c r="K73" s="24">
        <f>SUM(K63:K72)</f>
        <v>30</v>
      </c>
      <c r="L73" s="138"/>
      <c r="M73" s="123"/>
    </row>
    <row r="74" spans="1:13" s="26" customFormat="1" ht="15.75" x14ac:dyDescent="0.25">
      <c r="A74" s="273" t="s">
        <v>966</v>
      </c>
      <c r="B74" s="286"/>
      <c r="C74" s="286"/>
      <c r="D74" s="286"/>
      <c r="E74" s="286"/>
      <c r="F74" s="286"/>
      <c r="G74" s="286"/>
      <c r="H74" s="286"/>
      <c r="I74" s="286"/>
      <c r="J74" s="286"/>
      <c r="K74" s="286"/>
      <c r="L74" s="286"/>
      <c r="M74" s="286"/>
    </row>
    <row r="75" spans="1:13" ht="94.5" x14ac:dyDescent="0.25">
      <c r="A75" s="286" t="s">
        <v>330</v>
      </c>
      <c r="B75" s="64" t="s">
        <v>14</v>
      </c>
      <c r="C75" s="1" t="s">
        <v>795</v>
      </c>
      <c r="D75" s="91" t="s">
        <v>18</v>
      </c>
      <c r="E75" s="91" t="s">
        <v>19</v>
      </c>
      <c r="F75" s="94"/>
      <c r="G75" s="94"/>
      <c r="H75" s="94"/>
      <c r="I75" s="94"/>
      <c r="J75" s="94"/>
      <c r="K75" s="94"/>
      <c r="L75" s="91" t="s">
        <v>184</v>
      </c>
      <c r="M75" s="82">
        <v>14</v>
      </c>
    </row>
    <row r="76" spans="1:13" ht="94.5" x14ac:dyDescent="0.25">
      <c r="A76" s="286"/>
      <c r="B76" s="64" t="s">
        <v>16</v>
      </c>
      <c r="C76" s="1" t="s">
        <v>185</v>
      </c>
      <c r="D76" s="91" t="s">
        <v>18</v>
      </c>
      <c r="E76" s="91" t="s">
        <v>40</v>
      </c>
      <c r="F76" s="94"/>
      <c r="G76" s="94"/>
      <c r="H76" s="94"/>
      <c r="I76" s="94"/>
      <c r="J76" s="94"/>
      <c r="K76" s="94"/>
      <c r="L76" s="91" t="s">
        <v>186</v>
      </c>
      <c r="M76" s="82">
        <v>30</v>
      </c>
    </row>
    <row r="77" spans="1:13" ht="63" x14ac:dyDescent="0.25">
      <c r="A77" s="286"/>
      <c r="B77" s="64" t="s">
        <v>731</v>
      </c>
      <c r="C77" s="1" t="s">
        <v>55</v>
      </c>
      <c r="D77" s="91" t="s">
        <v>18</v>
      </c>
      <c r="E77" s="91" t="s">
        <v>40</v>
      </c>
      <c r="F77" s="94"/>
      <c r="G77" s="94"/>
      <c r="H77" s="94"/>
      <c r="I77" s="93"/>
      <c r="J77" s="94"/>
      <c r="K77" s="94"/>
      <c r="L77" s="91" t="s">
        <v>611</v>
      </c>
      <c r="M77" s="82" t="s">
        <v>733</v>
      </c>
    </row>
    <row r="78" spans="1:13" ht="141.75" x14ac:dyDescent="0.25">
      <c r="A78" s="286"/>
      <c r="B78" s="64" t="s">
        <v>732</v>
      </c>
      <c r="C78" s="1" t="s">
        <v>189</v>
      </c>
      <c r="D78" s="91" t="s">
        <v>18</v>
      </c>
      <c r="E78" s="91" t="s">
        <v>19</v>
      </c>
      <c r="F78" s="94"/>
      <c r="G78" s="94"/>
      <c r="H78" s="94"/>
      <c r="I78" s="94"/>
      <c r="J78" s="94"/>
      <c r="K78" s="94"/>
      <c r="L78" s="91" t="s">
        <v>190</v>
      </c>
      <c r="M78" s="82">
        <v>3</v>
      </c>
    </row>
    <row r="79" spans="1:13" s="27" customFormat="1" ht="15.75" x14ac:dyDescent="0.25">
      <c r="A79" s="96"/>
      <c r="B79" s="150"/>
      <c r="C79" s="2" t="s">
        <v>6</v>
      </c>
      <c r="D79" s="96"/>
      <c r="E79" s="5"/>
      <c r="F79" s="94"/>
      <c r="G79" s="93"/>
      <c r="H79" s="93"/>
      <c r="I79" s="94"/>
      <c r="J79" s="93"/>
      <c r="K79" s="93"/>
      <c r="L79" s="2"/>
      <c r="M79" s="99"/>
    </row>
    <row r="80" spans="1:13" s="27" customFormat="1" ht="15.75" x14ac:dyDescent="0.25">
      <c r="A80" s="273" t="s">
        <v>968</v>
      </c>
      <c r="B80" s="273"/>
      <c r="C80" s="273"/>
      <c r="D80" s="273"/>
      <c r="E80" s="273"/>
      <c r="F80" s="273"/>
      <c r="G80" s="273"/>
      <c r="H80" s="273"/>
      <c r="I80" s="273"/>
      <c r="J80" s="273"/>
      <c r="K80" s="273"/>
      <c r="L80" s="273"/>
      <c r="M80" s="273"/>
    </row>
    <row r="81" spans="1:13" s="27" customFormat="1" ht="78.75" x14ac:dyDescent="0.25">
      <c r="A81" s="291" t="s">
        <v>348</v>
      </c>
      <c r="B81" s="64">
        <v>1</v>
      </c>
      <c r="C81" s="1" t="s">
        <v>419</v>
      </c>
      <c r="D81" s="91" t="s">
        <v>18</v>
      </c>
      <c r="E81" s="91" t="s">
        <v>17</v>
      </c>
      <c r="F81" s="94"/>
      <c r="G81" s="94"/>
      <c r="H81" s="94"/>
      <c r="I81" s="94"/>
      <c r="J81" s="94"/>
      <c r="K81" s="94"/>
      <c r="L81" s="91" t="s">
        <v>187</v>
      </c>
      <c r="M81" s="82">
        <v>1200</v>
      </c>
    </row>
    <row r="82" spans="1:13" s="27" customFormat="1" ht="165" customHeight="1" x14ac:dyDescent="0.25">
      <c r="A82" s="291"/>
      <c r="B82" s="64">
        <v>2</v>
      </c>
      <c r="C82" s="1" t="s">
        <v>420</v>
      </c>
      <c r="D82" s="91" t="s">
        <v>18</v>
      </c>
      <c r="E82" s="91" t="s">
        <v>1275</v>
      </c>
      <c r="F82" s="94">
        <v>45</v>
      </c>
      <c r="G82" s="94"/>
      <c r="H82" s="94"/>
      <c r="I82" s="94"/>
      <c r="J82" s="94"/>
      <c r="K82" s="94">
        <v>45</v>
      </c>
      <c r="L82" s="91" t="s">
        <v>188</v>
      </c>
      <c r="M82" s="82">
        <v>1</v>
      </c>
    </row>
    <row r="83" spans="1:13" s="27" customFormat="1" ht="115.5" customHeight="1" x14ac:dyDescent="0.25">
      <c r="A83" s="291"/>
      <c r="B83" s="64">
        <v>3</v>
      </c>
      <c r="C83" s="1" t="s">
        <v>734</v>
      </c>
      <c r="D83" s="91" t="s">
        <v>18</v>
      </c>
      <c r="E83" s="91" t="s">
        <v>40</v>
      </c>
      <c r="F83" s="94"/>
      <c r="G83" s="39"/>
      <c r="H83" s="39"/>
      <c r="I83" s="39"/>
      <c r="J83" s="39"/>
      <c r="K83" s="39"/>
      <c r="L83" s="91" t="s">
        <v>611</v>
      </c>
      <c r="M83" s="82">
        <v>5</v>
      </c>
    </row>
    <row r="84" spans="1:13" s="27" customFormat="1" ht="15.75" x14ac:dyDescent="0.25">
      <c r="A84" s="92"/>
      <c r="B84" s="151"/>
      <c r="C84" s="18" t="s">
        <v>6</v>
      </c>
      <c r="D84" s="92"/>
      <c r="E84" s="92"/>
      <c r="F84" s="24">
        <f>SUM(F81:F83)</f>
        <v>45</v>
      </c>
      <c r="G84" s="24"/>
      <c r="H84" s="24"/>
      <c r="I84" s="24"/>
      <c r="J84" s="24"/>
      <c r="K84" s="24">
        <f>SUM(K81:K83)</f>
        <v>45</v>
      </c>
      <c r="L84" s="1"/>
      <c r="M84" s="100"/>
    </row>
    <row r="85" spans="1:13" s="26" customFormat="1" ht="15.75" x14ac:dyDescent="0.25">
      <c r="A85" s="273" t="s">
        <v>427</v>
      </c>
      <c r="B85" s="273"/>
      <c r="C85" s="273"/>
      <c r="D85" s="273"/>
      <c r="E85" s="273"/>
      <c r="F85" s="273"/>
      <c r="G85" s="273"/>
      <c r="H85" s="273"/>
      <c r="I85" s="273"/>
      <c r="J85" s="273"/>
      <c r="K85" s="273"/>
      <c r="L85" s="273"/>
      <c r="M85" s="273"/>
    </row>
    <row r="86" spans="1:13" ht="120" customHeight="1" x14ac:dyDescent="0.25">
      <c r="A86" s="291" t="s">
        <v>88</v>
      </c>
      <c r="B86" s="64" t="s">
        <v>14</v>
      </c>
      <c r="C86" s="59" t="s">
        <v>71</v>
      </c>
      <c r="D86" s="91" t="s">
        <v>18</v>
      </c>
      <c r="E86" s="92" t="s">
        <v>15</v>
      </c>
      <c r="F86" s="3"/>
      <c r="G86" s="41"/>
      <c r="H86" s="41"/>
      <c r="I86" s="42"/>
      <c r="J86" s="41"/>
      <c r="K86" s="41"/>
      <c r="L86" s="92" t="s">
        <v>265</v>
      </c>
      <c r="M86" s="101">
        <v>100</v>
      </c>
    </row>
    <row r="87" spans="1:13" ht="117" customHeight="1" x14ac:dyDescent="0.25">
      <c r="A87" s="291"/>
      <c r="B87" s="64" t="s">
        <v>16</v>
      </c>
      <c r="C87" s="1" t="s">
        <v>72</v>
      </c>
      <c r="D87" s="91" t="s">
        <v>18</v>
      </c>
      <c r="E87" s="92" t="s">
        <v>15</v>
      </c>
      <c r="F87" s="3"/>
      <c r="G87" s="41"/>
      <c r="H87" s="41"/>
      <c r="I87" s="41"/>
      <c r="J87" s="41"/>
      <c r="K87" s="41"/>
      <c r="L87" s="92" t="s">
        <v>265</v>
      </c>
      <c r="M87" s="101">
        <v>100</v>
      </c>
    </row>
    <row r="88" spans="1:13" ht="204.75" x14ac:dyDescent="0.25">
      <c r="A88" s="291"/>
      <c r="B88" s="64">
        <v>3</v>
      </c>
      <c r="C88" s="95" t="s">
        <v>73</v>
      </c>
      <c r="D88" s="91" t="s">
        <v>18</v>
      </c>
      <c r="E88" s="91" t="s">
        <v>91</v>
      </c>
      <c r="F88" s="93"/>
      <c r="G88" s="42"/>
      <c r="H88" s="42"/>
      <c r="I88" s="42"/>
      <c r="J88" s="42"/>
      <c r="K88" s="42"/>
      <c r="L88" s="91" t="s">
        <v>261</v>
      </c>
      <c r="M88" s="22">
        <v>5</v>
      </c>
    </row>
    <row r="89" spans="1:13" ht="189" x14ac:dyDescent="0.25">
      <c r="A89" s="291"/>
      <c r="B89" s="64">
        <v>4</v>
      </c>
      <c r="C89" s="1" t="s">
        <v>74</v>
      </c>
      <c r="D89" s="91" t="s">
        <v>18</v>
      </c>
      <c r="E89" s="92" t="s">
        <v>644</v>
      </c>
      <c r="F89" s="3"/>
      <c r="G89" s="41"/>
      <c r="H89" s="41"/>
      <c r="I89" s="41"/>
      <c r="J89" s="41"/>
      <c r="K89" s="41"/>
      <c r="L89" s="91" t="s">
        <v>266</v>
      </c>
      <c r="M89" s="101">
        <v>20</v>
      </c>
    </row>
    <row r="90" spans="1:13" ht="126" x14ac:dyDescent="0.25">
      <c r="A90" s="291"/>
      <c r="B90" s="152">
        <v>5</v>
      </c>
      <c r="C90" s="1" t="s">
        <v>75</v>
      </c>
      <c r="D90" s="92" t="s">
        <v>18</v>
      </c>
      <c r="E90" s="92" t="s">
        <v>975</v>
      </c>
      <c r="F90" s="92"/>
      <c r="G90" s="92"/>
      <c r="H90" s="92"/>
      <c r="I90" s="92"/>
      <c r="J90" s="92"/>
      <c r="K90" s="92"/>
      <c r="L90" s="92" t="s">
        <v>260</v>
      </c>
      <c r="M90" s="100">
        <v>100</v>
      </c>
    </row>
    <row r="91" spans="1:13" ht="78.75" x14ac:dyDescent="0.25">
      <c r="A91" s="291"/>
      <c r="B91" s="152">
        <v>6</v>
      </c>
      <c r="C91" s="1" t="s">
        <v>76</v>
      </c>
      <c r="D91" s="92" t="s">
        <v>18</v>
      </c>
      <c r="E91" s="92" t="s">
        <v>77</v>
      </c>
      <c r="F91" s="4">
        <f t="shared" ref="F91" si="8">G91+H91+I91+J91+K91</f>
        <v>200</v>
      </c>
      <c r="G91" s="43"/>
      <c r="H91" s="43"/>
      <c r="I91" s="43"/>
      <c r="J91" s="43"/>
      <c r="K91" s="43">
        <v>200</v>
      </c>
      <c r="L91" s="92" t="s">
        <v>425</v>
      </c>
      <c r="M91" s="100">
        <v>4</v>
      </c>
    </row>
    <row r="92" spans="1:13" ht="204" customHeight="1" x14ac:dyDescent="0.25">
      <c r="A92" s="291"/>
      <c r="B92" s="152">
        <v>7</v>
      </c>
      <c r="C92" s="1" t="s">
        <v>78</v>
      </c>
      <c r="D92" s="92" t="s">
        <v>18</v>
      </c>
      <c r="E92" s="92" t="s">
        <v>79</v>
      </c>
      <c r="F92" s="43"/>
      <c r="G92" s="43"/>
      <c r="H92" s="43"/>
      <c r="I92" s="43"/>
      <c r="J92" s="43"/>
      <c r="K92" s="43"/>
      <c r="L92" s="92" t="s">
        <v>80</v>
      </c>
      <c r="M92" s="101">
        <v>4</v>
      </c>
    </row>
    <row r="93" spans="1:13" ht="126" x14ac:dyDescent="0.25">
      <c r="A93" s="291"/>
      <c r="B93" s="152">
        <f>B92+1</f>
        <v>8</v>
      </c>
      <c r="C93" s="1" t="s">
        <v>81</v>
      </c>
      <c r="D93" s="92" t="s">
        <v>18</v>
      </c>
      <c r="E93" s="92" t="s">
        <v>92</v>
      </c>
      <c r="F93" s="92">
        <f>G93+H93+I93+J93+K93</f>
        <v>615.70000000000005</v>
      </c>
      <c r="G93" s="92"/>
      <c r="H93" s="92"/>
      <c r="I93" s="92"/>
      <c r="J93" s="92"/>
      <c r="K93" s="92">
        <v>615.70000000000005</v>
      </c>
      <c r="L93" s="92" t="s">
        <v>261</v>
      </c>
      <c r="M93" s="100">
        <v>5</v>
      </c>
    </row>
    <row r="94" spans="1:13" ht="126" x14ac:dyDescent="0.25">
      <c r="A94" s="291"/>
      <c r="B94" s="152">
        <f t="shared" ref="B94:B101" si="9">B93+1</f>
        <v>9</v>
      </c>
      <c r="C94" s="1" t="s">
        <v>798</v>
      </c>
      <c r="D94" s="92" t="s">
        <v>18</v>
      </c>
      <c r="E94" s="92" t="s">
        <v>93</v>
      </c>
      <c r="F94" s="43"/>
      <c r="G94" s="43"/>
      <c r="H94" s="43"/>
      <c r="I94" s="43"/>
      <c r="J94" s="43"/>
      <c r="K94" s="43"/>
      <c r="L94" s="92" t="s">
        <v>261</v>
      </c>
      <c r="M94" s="101">
        <v>5</v>
      </c>
    </row>
    <row r="95" spans="1:13" ht="94.5" x14ac:dyDescent="0.25">
      <c r="A95" s="291"/>
      <c r="B95" s="152">
        <f t="shared" si="9"/>
        <v>10</v>
      </c>
      <c r="C95" s="1" t="s">
        <v>82</v>
      </c>
      <c r="D95" s="92" t="s">
        <v>18</v>
      </c>
      <c r="E95" s="92" t="s">
        <v>83</v>
      </c>
      <c r="F95" s="43"/>
      <c r="G95" s="43"/>
      <c r="H95" s="43"/>
      <c r="I95" s="43"/>
      <c r="J95" s="43"/>
      <c r="K95" s="43"/>
      <c r="L95" s="92" t="s">
        <v>84</v>
      </c>
      <c r="M95" s="101">
        <v>4</v>
      </c>
    </row>
    <row r="96" spans="1:13" ht="248.25" customHeight="1" x14ac:dyDescent="0.25">
      <c r="A96" s="291"/>
      <c r="B96" s="152">
        <f t="shared" si="9"/>
        <v>11</v>
      </c>
      <c r="C96" s="1" t="s">
        <v>333</v>
      </c>
      <c r="D96" s="92" t="s">
        <v>18</v>
      </c>
      <c r="E96" s="92" t="s">
        <v>94</v>
      </c>
      <c r="F96" s="43"/>
      <c r="G96" s="43"/>
      <c r="H96" s="43"/>
      <c r="I96" s="43"/>
      <c r="J96" s="43"/>
      <c r="K96" s="43"/>
      <c r="L96" s="92" t="s">
        <v>261</v>
      </c>
      <c r="M96" s="101">
        <v>15</v>
      </c>
    </row>
    <row r="97" spans="1:13" ht="110.25" x14ac:dyDescent="0.25">
      <c r="A97" s="291"/>
      <c r="B97" s="152">
        <f t="shared" si="9"/>
        <v>12</v>
      </c>
      <c r="C97" s="1" t="s">
        <v>799</v>
      </c>
      <c r="D97" s="92" t="s">
        <v>18</v>
      </c>
      <c r="E97" s="92" t="s">
        <v>85</v>
      </c>
      <c r="F97" s="43"/>
      <c r="G97" s="43"/>
      <c r="H97" s="43"/>
      <c r="I97" s="43"/>
      <c r="J97" s="43"/>
      <c r="K97" s="43"/>
      <c r="L97" s="92" t="s">
        <v>261</v>
      </c>
      <c r="M97" s="101">
        <v>30</v>
      </c>
    </row>
    <row r="98" spans="1:13" ht="139.5" customHeight="1" x14ac:dyDescent="0.25">
      <c r="A98" s="291"/>
      <c r="B98" s="152">
        <f t="shared" si="9"/>
        <v>13</v>
      </c>
      <c r="C98" s="1" t="s">
        <v>86</v>
      </c>
      <c r="D98" s="92" t="s">
        <v>18</v>
      </c>
      <c r="E98" s="92" t="s">
        <v>334</v>
      </c>
      <c r="F98" s="43"/>
      <c r="G98" s="43"/>
      <c r="H98" s="43"/>
      <c r="I98" s="43"/>
      <c r="J98" s="43"/>
      <c r="K98" s="43"/>
      <c r="L98" s="92" t="s">
        <v>87</v>
      </c>
      <c r="M98" s="101">
        <v>1</v>
      </c>
    </row>
    <row r="99" spans="1:13" ht="157.5" x14ac:dyDescent="0.25">
      <c r="A99" s="291"/>
      <c r="B99" s="152">
        <f t="shared" si="9"/>
        <v>14</v>
      </c>
      <c r="C99" s="1" t="s">
        <v>696</v>
      </c>
      <c r="D99" s="92" t="s">
        <v>18</v>
      </c>
      <c r="E99" s="92" t="s">
        <v>89</v>
      </c>
      <c r="F99" s="43"/>
      <c r="G99" s="43"/>
      <c r="H99" s="43"/>
      <c r="I99" s="43"/>
      <c r="J99" s="43"/>
      <c r="K99" s="43"/>
      <c r="L99" s="92" t="s">
        <v>261</v>
      </c>
      <c r="M99" s="101">
        <v>10</v>
      </c>
    </row>
    <row r="100" spans="1:13" ht="157.5" x14ac:dyDescent="0.25">
      <c r="A100" s="291"/>
      <c r="B100" s="152">
        <f t="shared" si="9"/>
        <v>15</v>
      </c>
      <c r="C100" s="1" t="s">
        <v>407</v>
      </c>
      <c r="D100" s="92" t="s">
        <v>18</v>
      </c>
      <c r="E100" s="92" t="s">
        <v>408</v>
      </c>
      <c r="F100" s="43">
        <v>100</v>
      </c>
      <c r="G100" s="43"/>
      <c r="H100" s="43"/>
      <c r="I100" s="43">
        <v>100</v>
      </c>
      <c r="J100" s="43"/>
      <c r="K100" s="43"/>
      <c r="L100" s="92" t="s">
        <v>574</v>
      </c>
      <c r="M100" s="101">
        <v>5</v>
      </c>
    </row>
    <row r="101" spans="1:13" ht="126" x14ac:dyDescent="0.25">
      <c r="A101" s="291"/>
      <c r="B101" s="152">
        <f t="shared" si="9"/>
        <v>16</v>
      </c>
      <c r="C101" s="95" t="s">
        <v>431</v>
      </c>
      <c r="D101" s="92" t="s">
        <v>18</v>
      </c>
      <c r="E101" s="91" t="s">
        <v>17</v>
      </c>
      <c r="F101" s="43">
        <v>500</v>
      </c>
      <c r="G101" s="43"/>
      <c r="H101" s="43"/>
      <c r="I101" s="43">
        <v>500</v>
      </c>
      <c r="J101" s="43"/>
      <c r="K101" s="43"/>
      <c r="L101" s="92" t="s">
        <v>638</v>
      </c>
      <c r="M101" s="101">
        <v>4</v>
      </c>
    </row>
    <row r="102" spans="1:13" s="28" customFormat="1" ht="15.75" x14ac:dyDescent="0.25">
      <c r="A102" s="291"/>
      <c r="B102" s="150"/>
      <c r="C102" s="2" t="s">
        <v>6</v>
      </c>
      <c r="D102" s="96"/>
      <c r="E102" s="5"/>
      <c r="F102" s="94">
        <f t="shared" ref="F102:K102" si="10">SUM(F86:F101)</f>
        <v>1415.7</v>
      </c>
      <c r="G102" s="94"/>
      <c r="H102" s="94"/>
      <c r="I102" s="94">
        <f t="shared" si="10"/>
        <v>600</v>
      </c>
      <c r="J102" s="94"/>
      <c r="K102" s="94">
        <f t="shared" si="10"/>
        <v>815.7</v>
      </c>
      <c r="L102" s="94"/>
      <c r="M102" s="99"/>
    </row>
    <row r="103" spans="1:13" s="28" customFormat="1" ht="15.75" x14ac:dyDescent="0.25">
      <c r="A103" s="273" t="s">
        <v>428</v>
      </c>
      <c r="B103" s="273"/>
      <c r="C103" s="273"/>
      <c r="D103" s="273"/>
      <c r="E103" s="273"/>
      <c r="F103" s="273"/>
      <c r="G103" s="273"/>
      <c r="H103" s="273"/>
      <c r="I103" s="273"/>
      <c r="J103" s="273"/>
      <c r="K103" s="273"/>
      <c r="L103" s="273"/>
      <c r="M103" s="273"/>
    </row>
    <row r="104" spans="1:13" s="28" customFormat="1" ht="141.75" x14ac:dyDescent="0.25">
      <c r="A104" s="286" t="s">
        <v>364</v>
      </c>
      <c r="B104" s="153">
        <v>1</v>
      </c>
      <c r="C104" s="103" t="s">
        <v>591</v>
      </c>
      <c r="D104" s="92" t="s">
        <v>18</v>
      </c>
      <c r="E104" s="102" t="s">
        <v>592</v>
      </c>
      <c r="F104" s="104"/>
      <c r="G104" s="104"/>
      <c r="H104" s="104"/>
      <c r="I104" s="104"/>
      <c r="J104" s="104"/>
      <c r="K104" s="104"/>
      <c r="L104" s="102" t="s">
        <v>593</v>
      </c>
      <c r="M104" s="105">
        <v>12</v>
      </c>
    </row>
    <row r="105" spans="1:13" s="28" customFormat="1" ht="78.75" x14ac:dyDescent="0.25">
      <c r="A105" s="286"/>
      <c r="B105" s="153">
        <v>2</v>
      </c>
      <c r="C105" s="106" t="s">
        <v>594</v>
      </c>
      <c r="D105" s="92" t="s">
        <v>18</v>
      </c>
      <c r="E105" s="102" t="s">
        <v>592</v>
      </c>
      <c r="F105" s="104"/>
      <c r="G105" s="104"/>
      <c r="H105" s="104"/>
      <c r="I105" s="104"/>
      <c r="J105" s="104"/>
      <c r="K105" s="104"/>
      <c r="L105" s="107" t="s">
        <v>595</v>
      </c>
      <c r="M105" s="105">
        <v>493</v>
      </c>
    </row>
    <row r="106" spans="1:13" s="28" customFormat="1" ht="94.5" x14ac:dyDescent="0.25">
      <c r="A106" s="286"/>
      <c r="B106" s="153">
        <v>3</v>
      </c>
      <c r="C106" s="103" t="s">
        <v>596</v>
      </c>
      <c r="D106" s="92" t="s">
        <v>18</v>
      </c>
      <c r="E106" s="102" t="s">
        <v>592</v>
      </c>
      <c r="F106" s="108"/>
      <c r="G106" s="108"/>
      <c r="H106" s="108"/>
      <c r="I106" s="108"/>
      <c r="J106" s="108"/>
      <c r="K106" s="108"/>
      <c r="L106" s="107" t="s">
        <v>597</v>
      </c>
      <c r="M106" s="105">
        <v>75</v>
      </c>
    </row>
    <row r="107" spans="1:13" s="28" customFormat="1" ht="84" customHeight="1" x14ac:dyDescent="0.25">
      <c r="A107" s="286"/>
      <c r="B107" s="153">
        <v>4</v>
      </c>
      <c r="C107" s="103" t="s">
        <v>598</v>
      </c>
      <c r="D107" s="92" t="s">
        <v>18</v>
      </c>
      <c r="E107" s="102" t="s">
        <v>592</v>
      </c>
      <c r="F107" s="109"/>
      <c r="G107" s="110"/>
      <c r="H107" s="110"/>
      <c r="I107" s="110"/>
      <c r="J107" s="110"/>
      <c r="K107" s="110"/>
      <c r="L107" s="107" t="s">
        <v>595</v>
      </c>
      <c r="M107" s="105">
        <v>20</v>
      </c>
    </row>
    <row r="108" spans="1:13" s="28" customFormat="1" ht="63" x14ac:dyDescent="0.25">
      <c r="A108" s="286"/>
      <c r="B108" s="153">
        <v>5</v>
      </c>
      <c r="C108" s="103" t="s">
        <v>599</v>
      </c>
      <c r="D108" s="92" t="s">
        <v>18</v>
      </c>
      <c r="E108" s="102" t="s">
        <v>592</v>
      </c>
      <c r="F108" s="102"/>
      <c r="G108" s="102"/>
      <c r="H108" s="102"/>
      <c r="I108" s="102"/>
      <c r="J108" s="102"/>
      <c r="K108" s="102"/>
      <c r="L108" s="107" t="s">
        <v>600</v>
      </c>
      <c r="M108" s="105">
        <v>52</v>
      </c>
    </row>
    <row r="109" spans="1:13" s="28" customFormat="1" ht="110.25" x14ac:dyDescent="0.25">
      <c r="A109" s="286"/>
      <c r="B109" s="153">
        <v>6</v>
      </c>
      <c r="C109" s="103" t="s">
        <v>601</v>
      </c>
      <c r="D109" s="92" t="s">
        <v>18</v>
      </c>
      <c r="E109" s="102" t="s">
        <v>592</v>
      </c>
      <c r="F109" s="102"/>
      <c r="G109" s="102"/>
      <c r="H109" s="102"/>
      <c r="I109" s="102"/>
      <c r="J109" s="102"/>
      <c r="K109" s="102"/>
      <c r="L109" s="107" t="s">
        <v>602</v>
      </c>
      <c r="M109" s="105">
        <v>12</v>
      </c>
    </row>
    <row r="110" spans="1:13" s="28" customFormat="1" ht="110.25" x14ac:dyDescent="0.25">
      <c r="A110" s="286"/>
      <c r="B110" s="153">
        <v>7</v>
      </c>
      <c r="C110" s="103" t="s">
        <v>603</v>
      </c>
      <c r="D110" s="92" t="s">
        <v>18</v>
      </c>
      <c r="E110" s="102" t="s">
        <v>592</v>
      </c>
      <c r="F110" s="109"/>
      <c r="G110" s="109"/>
      <c r="H110" s="109"/>
      <c r="I110" s="109"/>
      <c r="J110" s="109"/>
      <c r="K110" s="109"/>
      <c r="L110" s="107" t="s">
        <v>595</v>
      </c>
      <c r="M110" s="105">
        <v>15</v>
      </c>
    </row>
    <row r="111" spans="1:13" s="28" customFormat="1" ht="63" x14ac:dyDescent="0.25">
      <c r="A111" s="286"/>
      <c r="B111" s="153">
        <v>8</v>
      </c>
      <c r="C111" s="103" t="s">
        <v>604</v>
      </c>
      <c r="D111" s="92" t="s">
        <v>18</v>
      </c>
      <c r="E111" s="102" t="s">
        <v>592</v>
      </c>
      <c r="F111" s="109"/>
      <c r="G111" s="109"/>
      <c r="H111" s="109"/>
      <c r="I111" s="109"/>
      <c r="J111" s="109"/>
      <c r="K111" s="109"/>
      <c r="L111" s="107" t="s">
        <v>614</v>
      </c>
      <c r="M111" s="105">
        <v>100</v>
      </c>
    </row>
    <row r="112" spans="1:13" s="28" customFormat="1" ht="126" x14ac:dyDescent="0.25">
      <c r="A112" s="286"/>
      <c r="B112" s="153">
        <v>9</v>
      </c>
      <c r="C112" s="103" t="s">
        <v>605</v>
      </c>
      <c r="D112" s="92" t="s">
        <v>18</v>
      </c>
      <c r="E112" s="102" t="s">
        <v>592</v>
      </c>
      <c r="F112" s="109"/>
      <c r="G112" s="109"/>
      <c r="H112" s="109"/>
      <c r="I112" s="109"/>
      <c r="J112" s="109"/>
      <c r="K112" s="109"/>
      <c r="L112" s="107" t="s">
        <v>606</v>
      </c>
      <c r="M112" s="105">
        <v>4</v>
      </c>
    </row>
    <row r="113" spans="1:13" s="28" customFormat="1" ht="78.75" x14ac:dyDescent="0.25">
      <c r="A113" s="286"/>
      <c r="B113" s="153">
        <v>10</v>
      </c>
      <c r="C113" s="103" t="s">
        <v>607</v>
      </c>
      <c r="D113" s="92" t="s">
        <v>18</v>
      </c>
      <c r="E113" s="102" t="s">
        <v>592</v>
      </c>
      <c r="F113" s="109"/>
      <c r="G113" s="109"/>
      <c r="H113" s="109"/>
      <c r="I113" s="109"/>
      <c r="J113" s="109"/>
      <c r="K113" s="109"/>
      <c r="L113" s="107" t="s">
        <v>976</v>
      </c>
      <c r="M113" s="105">
        <v>4</v>
      </c>
    </row>
    <row r="114" spans="1:13" s="28" customFormat="1" ht="94.5" x14ac:dyDescent="0.25">
      <c r="A114" s="286"/>
      <c r="B114" s="153">
        <v>11</v>
      </c>
      <c r="C114" s="103" t="s">
        <v>608</v>
      </c>
      <c r="D114" s="92" t="s">
        <v>18</v>
      </c>
      <c r="E114" s="102" t="s">
        <v>592</v>
      </c>
      <c r="F114" s="109"/>
      <c r="G114" s="109"/>
      <c r="H114" s="109"/>
      <c r="I114" s="109"/>
      <c r="J114" s="109"/>
      <c r="K114" s="109"/>
      <c r="L114" s="107" t="s">
        <v>609</v>
      </c>
      <c r="M114" s="105">
        <v>4</v>
      </c>
    </row>
    <row r="115" spans="1:13" s="28" customFormat="1" ht="110.25" x14ac:dyDescent="0.25">
      <c r="A115" s="286"/>
      <c r="B115" s="153">
        <v>12</v>
      </c>
      <c r="C115" s="103" t="s">
        <v>977</v>
      </c>
      <c r="D115" s="92" t="s">
        <v>18</v>
      </c>
      <c r="E115" s="102" t="s">
        <v>592</v>
      </c>
      <c r="F115" s="109"/>
      <c r="G115" s="109"/>
      <c r="H115" s="109"/>
      <c r="I115" s="109"/>
      <c r="J115" s="109"/>
      <c r="K115" s="109"/>
      <c r="L115" s="107" t="s">
        <v>737</v>
      </c>
      <c r="M115" s="105">
        <v>4</v>
      </c>
    </row>
    <row r="116" spans="1:13" s="28" customFormat="1" ht="66.75" customHeight="1" x14ac:dyDescent="0.25">
      <c r="A116" s="286"/>
      <c r="B116" s="153">
        <v>13</v>
      </c>
      <c r="C116" s="103" t="s">
        <v>610</v>
      </c>
      <c r="D116" s="92" t="s">
        <v>18</v>
      </c>
      <c r="E116" s="102" t="s">
        <v>592</v>
      </c>
      <c r="F116" s="109"/>
      <c r="G116" s="109"/>
      <c r="H116" s="109"/>
      <c r="I116" s="109"/>
      <c r="J116" s="109"/>
      <c r="K116" s="109"/>
      <c r="L116" s="107" t="s">
        <v>611</v>
      </c>
      <c r="M116" s="105">
        <v>4</v>
      </c>
    </row>
    <row r="117" spans="1:13" s="28" customFormat="1" ht="157.5" x14ac:dyDescent="0.25">
      <c r="A117" s="286"/>
      <c r="B117" s="153">
        <v>14</v>
      </c>
      <c r="C117" s="103" t="s">
        <v>612</v>
      </c>
      <c r="D117" s="111"/>
      <c r="E117" s="102" t="s">
        <v>592</v>
      </c>
      <c r="F117" s="109"/>
      <c r="G117" s="109"/>
      <c r="H117" s="109"/>
      <c r="I117" s="109"/>
      <c r="J117" s="109"/>
      <c r="K117" s="109"/>
      <c r="L117" s="107" t="s">
        <v>613</v>
      </c>
      <c r="M117" s="105">
        <v>12</v>
      </c>
    </row>
    <row r="118" spans="1:13" s="28" customFormat="1" ht="94.5" x14ac:dyDescent="0.25">
      <c r="A118" s="293" t="s">
        <v>363</v>
      </c>
      <c r="B118" s="33">
        <f>B117+1</f>
        <v>15</v>
      </c>
      <c r="C118" s="95" t="s">
        <v>575</v>
      </c>
      <c r="D118" s="92" t="s">
        <v>18</v>
      </c>
      <c r="E118" s="91" t="s">
        <v>221</v>
      </c>
      <c r="F118" s="96"/>
      <c r="G118" s="96"/>
      <c r="H118" s="96"/>
      <c r="I118" s="96"/>
      <c r="J118" s="96"/>
      <c r="K118" s="96"/>
      <c r="L118" s="44" t="s">
        <v>576</v>
      </c>
      <c r="M118" s="82">
        <v>1820</v>
      </c>
    </row>
    <row r="119" spans="1:13" s="28" customFormat="1" ht="173.25" x14ac:dyDescent="0.25">
      <c r="A119" s="293"/>
      <c r="B119" s="33">
        <f t="shared" ref="B119:B129" si="11">B118+1</f>
        <v>16</v>
      </c>
      <c r="C119" s="95" t="s">
        <v>217</v>
      </c>
      <c r="D119" s="92" t="s">
        <v>18</v>
      </c>
      <c r="E119" s="91" t="s">
        <v>221</v>
      </c>
      <c r="F119" s="96"/>
      <c r="G119" s="96"/>
      <c r="H119" s="96"/>
      <c r="I119" s="96"/>
      <c r="J119" s="96"/>
      <c r="K119" s="96"/>
      <c r="L119" s="44" t="s">
        <v>576</v>
      </c>
      <c r="M119" s="82">
        <v>400</v>
      </c>
    </row>
    <row r="120" spans="1:13" s="28" customFormat="1" ht="110.25" x14ac:dyDescent="0.25">
      <c r="A120" s="293"/>
      <c r="B120" s="33">
        <f t="shared" si="11"/>
        <v>17</v>
      </c>
      <c r="C120" s="95" t="s">
        <v>218</v>
      </c>
      <c r="D120" s="92" t="s">
        <v>18</v>
      </c>
      <c r="E120" s="91" t="s">
        <v>221</v>
      </c>
      <c r="F120" s="96"/>
      <c r="G120" s="96"/>
      <c r="H120" s="96"/>
      <c r="I120" s="96"/>
      <c r="J120" s="96"/>
      <c r="K120" s="96"/>
      <c r="L120" s="44" t="s">
        <v>576</v>
      </c>
      <c r="M120" s="82">
        <v>1350</v>
      </c>
    </row>
    <row r="121" spans="1:13" s="28" customFormat="1" ht="144.75" customHeight="1" x14ac:dyDescent="0.25">
      <c r="A121" s="293"/>
      <c r="B121" s="33">
        <f t="shared" si="11"/>
        <v>18</v>
      </c>
      <c r="C121" s="45" t="s">
        <v>577</v>
      </c>
      <c r="D121" s="92" t="s">
        <v>18</v>
      </c>
      <c r="E121" s="91" t="s">
        <v>221</v>
      </c>
      <c r="F121" s="96"/>
      <c r="G121" s="96"/>
      <c r="H121" s="96"/>
      <c r="I121" s="96"/>
      <c r="J121" s="96"/>
      <c r="K121" s="96"/>
      <c r="L121" s="44" t="s">
        <v>576</v>
      </c>
      <c r="M121" s="82">
        <v>10</v>
      </c>
    </row>
    <row r="122" spans="1:13" s="28" customFormat="1" ht="162" customHeight="1" x14ac:dyDescent="0.25">
      <c r="A122" s="293"/>
      <c r="B122" s="33">
        <f t="shared" si="11"/>
        <v>19</v>
      </c>
      <c r="C122" s="45" t="s">
        <v>578</v>
      </c>
      <c r="D122" s="92" t="s">
        <v>18</v>
      </c>
      <c r="E122" s="91" t="s">
        <v>221</v>
      </c>
      <c r="F122" s="96"/>
      <c r="G122" s="96"/>
      <c r="H122" s="96"/>
      <c r="I122" s="96"/>
      <c r="J122" s="96"/>
      <c r="K122" s="96"/>
      <c r="L122" s="44" t="s">
        <v>579</v>
      </c>
      <c r="M122" s="112">
        <v>1</v>
      </c>
    </row>
    <row r="123" spans="1:13" s="28" customFormat="1" ht="181.5" customHeight="1" x14ac:dyDescent="0.25">
      <c r="A123" s="293"/>
      <c r="B123" s="33">
        <f t="shared" si="11"/>
        <v>20</v>
      </c>
      <c r="C123" s="45" t="s">
        <v>580</v>
      </c>
      <c r="D123" s="92" t="s">
        <v>18</v>
      </c>
      <c r="E123" s="91" t="s">
        <v>221</v>
      </c>
      <c r="F123" s="96"/>
      <c r="G123" s="96"/>
      <c r="H123" s="96"/>
      <c r="I123" s="96"/>
      <c r="J123" s="96"/>
      <c r="K123" s="96"/>
      <c r="L123" s="44" t="s">
        <v>579</v>
      </c>
      <c r="M123" s="112">
        <v>1</v>
      </c>
    </row>
    <row r="124" spans="1:13" s="28" customFormat="1" ht="126" x14ac:dyDescent="0.25">
      <c r="A124" s="293"/>
      <c r="B124" s="33">
        <f t="shared" si="11"/>
        <v>21</v>
      </c>
      <c r="C124" s="45" t="s">
        <v>581</v>
      </c>
      <c r="D124" s="92" t="s">
        <v>18</v>
      </c>
      <c r="E124" s="91" t="s">
        <v>221</v>
      </c>
      <c r="F124" s="96"/>
      <c r="G124" s="96"/>
      <c r="H124" s="96"/>
      <c r="I124" s="96"/>
      <c r="J124" s="96"/>
      <c r="K124" s="96"/>
      <c r="L124" s="44" t="s">
        <v>576</v>
      </c>
      <c r="M124" s="112">
        <v>38</v>
      </c>
    </row>
    <row r="125" spans="1:13" s="28" customFormat="1" ht="110.25" x14ac:dyDescent="0.25">
      <c r="A125" s="293"/>
      <c r="B125" s="33">
        <f t="shared" si="11"/>
        <v>22</v>
      </c>
      <c r="C125" s="95" t="s">
        <v>582</v>
      </c>
      <c r="D125" s="92" t="s">
        <v>18</v>
      </c>
      <c r="E125" s="91" t="s">
        <v>221</v>
      </c>
      <c r="F125" s="96"/>
      <c r="G125" s="96"/>
      <c r="H125" s="96"/>
      <c r="I125" s="96"/>
      <c r="J125" s="96"/>
      <c r="K125" s="96"/>
      <c r="L125" s="34" t="s">
        <v>222</v>
      </c>
      <c r="M125" s="112">
        <v>6500</v>
      </c>
    </row>
    <row r="126" spans="1:13" s="28" customFormat="1" ht="252" x14ac:dyDescent="0.25">
      <c r="A126" s="293"/>
      <c r="B126" s="33">
        <f t="shared" si="11"/>
        <v>23</v>
      </c>
      <c r="C126" s="95" t="s">
        <v>219</v>
      </c>
      <c r="D126" s="92" t="s">
        <v>18</v>
      </c>
      <c r="E126" s="91" t="s">
        <v>221</v>
      </c>
      <c r="F126" s="96"/>
      <c r="G126" s="96"/>
      <c r="H126" s="96"/>
      <c r="I126" s="96"/>
      <c r="J126" s="96"/>
      <c r="K126" s="96"/>
      <c r="L126" s="34" t="s">
        <v>736</v>
      </c>
      <c r="M126" s="113" t="s">
        <v>735</v>
      </c>
    </row>
    <row r="127" spans="1:13" s="28" customFormat="1" ht="173.25" x14ac:dyDescent="0.25">
      <c r="A127" s="293"/>
      <c r="B127" s="33">
        <f t="shared" si="11"/>
        <v>24</v>
      </c>
      <c r="C127" s="95" t="s">
        <v>220</v>
      </c>
      <c r="D127" s="92" t="s">
        <v>18</v>
      </c>
      <c r="E127" s="91" t="s">
        <v>221</v>
      </c>
      <c r="F127" s="96"/>
      <c r="G127" s="96"/>
      <c r="H127" s="96"/>
      <c r="I127" s="96"/>
      <c r="J127" s="96"/>
      <c r="K127" s="96"/>
      <c r="L127" s="91" t="s">
        <v>223</v>
      </c>
      <c r="M127" s="82">
        <v>10</v>
      </c>
    </row>
    <row r="128" spans="1:13" s="28" customFormat="1" ht="187.5" customHeight="1" x14ac:dyDescent="0.25">
      <c r="A128" s="293"/>
      <c r="B128" s="33">
        <f t="shared" si="11"/>
        <v>25</v>
      </c>
      <c r="C128" s="95" t="s">
        <v>583</v>
      </c>
      <c r="D128" s="92" t="s">
        <v>18</v>
      </c>
      <c r="E128" s="91" t="s">
        <v>221</v>
      </c>
      <c r="F128" s="96"/>
      <c r="G128" s="96"/>
      <c r="H128" s="96"/>
      <c r="I128" s="96"/>
      <c r="J128" s="96"/>
      <c r="K128" s="96"/>
      <c r="L128" s="91" t="s">
        <v>584</v>
      </c>
      <c r="M128" s="112">
        <v>200</v>
      </c>
    </row>
    <row r="129" spans="1:13" s="28" customFormat="1" ht="110.25" x14ac:dyDescent="0.25">
      <c r="A129" s="293"/>
      <c r="B129" s="33">
        <f t="shared" si="11"/>
        <v>26</v>
      </c>
      <c r="C129" s="83" t="s">
        <v>585</v>
      </c>
      <c r="D129" s="92" t="s">
        <v>18</v>
      </c>
      <c r="E129" s="91" t="s">
        <v>221</v>
      </c>
      <c r="F129" s="96"/>
      <c r="G129" s="96"/>
      <c r="H129" s="96"/>
      <c r="I129" s="96"/>
      <c r="J129" s="96"/>
      <c r="K129" s="96"/>
      <c r="L129" s="91" t="s">
        <v>586</v>
      </c>
      <c r="M129" s="112">
        <v>6</v>
      </c>
    </row>
    <row r="130" spans="1:13" s="28" customFormat="1" ht="15.75" x14ac:dyDescent="0.25">
      <c r="A130" s="293"/>
      <c r="B130" s="150"/>
      <c r="C130" s="2" t="s">
        <v>6</v>
      </c>
      <c r="D130" s="96"/>
      <c r="E130" s="5"/>
      <c r="F130" s="94"/>
      <c r="G130" s="93"/>
      <c r="H130" s="93"/>
      <c r="I130" s="93"/>
      <c r="J130" s="93"/>
      <c r="K130" s="93"/>
      <c r="L130" s="2"/>
      <c r="M130" s="99"/>
    </row>
    <row r="131" spans="1:13" s="26" customFormat="1" ht="15.75" x14ac:dyDescent="0.25">
      <c r="A131" s="273" t="s">
        <v>429</v>
      </c>
      <c r="B131" s="273"/>
      <c r="C131" s="273"/>
      <c r="D131" s="273"/>
      <c r="E131" s="273"/>
      <c r="F131" s="273"/>
      <c r="G131" s="273"/>
      <c r="H131" s="273"/>
      <c r="I131" s="273"/>
      <c r="J131" s="273"/>
      <c r="K131" s="273"/>
      <c r="L131" s="273"/>
      <c r="M131" s="273"/>
    </row>
    <row r="132" spans="1:13" ht="47.25" customHeight="1" x14ac:dyDescent="0.25">
      <c r="A132" s="286" t="s">
        <v>90</v>
      </c>
      <c r="B132" s="284">
        <v>1</v>
      </c>
      <c r="C132" s="95" t="s">
        <v>22</v>
      </c>
      <c r="D132" s="286" t="s">
        <v>18</v>
      </c>
      <c r="E132" s="286" t="s">
        <v>23</v>
      </c>
      <c r="F132" s="93"/>
      <c r="G132" s="93"/>
      <c r="H132" s="93"/>
      <c r="I132" s="93"/>
      <c r="J132" s="93"/>
      <c r="K132" s="93"/>
      <c r="L132" s="91"/>
      <c r="M132" s="22"/>
    </row>
    <row r="133" spans="1:13" ht="80.25" customHeight="1" x14ac:dyDescent="0.25">
      <c r="A133" s="286"/>
      <c r="B133" s="284"/>
      <c r="C133" s="46" t="s">
        <v>26</v>
      </c>
      <c r="D133" s="286"/>
      <c r="E133" s="286"/>
      <c r="F133" s="93">
        <f>G133+H133+I133+J133+K133</f>
        <v>5680</v>
      </c>
      <c r="G133" s="93"/>
      <c r="H133" s="93"/>
      <c r="I133" s="93"/>
      <c r="J133" s="93">
        <v>5680</v>
      </c>
      <c r="K133" s="47"/>
      <c r="L133" s="91" t="s">
        <v>267</v>
      </c>
      <c r="M133" s="22" t="s">
        <v>643</v>
      </c>
    </row>
    <row r="134" spans="1:13" ht="125.25" customHeight="1" x14ac:dyDescent="0.25">
      <c r="A134" s="286"/>
      <c r="B134" s="284"/>
      <c r="C134" s="46" t="s">
        <v>24</v>
      </c>
      <c r="D134" s="286"/>
      <c r="E134" s="286"/>
      <c r="F134" s="93">
        <f>J134</f>
        <v>141</v>
      </c>
      <c r="G134" s="48"/>
      <c r="H134" s="48"/>
      <c r="I134" s="49" t="s">
        <v>27</v>
      </c>
      <c r="J134" s="97">
        <v>141</v>
      </c>
      <c r="K134" s="50"/>
      <c r="L134" s="91" t="s">
        <v>268</v>
      </c>
      <c r="M134" s="82">
        <v>5</v>
      </c>
    </row>
    <row r="135" spans="1:13" ht="81" customHeight="1" x14ac:dyDescent="0.25">
      <c r="A135" s="286"/>
      <c r="B135" s="284"/>
      <c r="C135" s="46" t="s">
        <v>42</v>
      </c>
      <c r="D135" s="286"/>
      <c r="E135" s="286"/>
      <c r="F135" s="93">
        <f t="shared" ref="F135:F136" si="12">G135+H135+I135+J135+K135</f>
        <v>97.5</v>
      </c>
      <c r="G135" s="93"/>
      <c r="H135" s="93"/>
      <c r="I135" s="93"/>
      <c r="J135" s="93">
        <v>97.5</v>
      </c>
      <c r="K135" s="47"/>
      <c r="L135" s="92" t="s">
        <v>269</v>
      </c>
      <c r="M135" s="82">
        <v>6</v>
      </c>
    </row>
    <row r="136" spans="1:13" ht="66.75" customHeight="1" x14ac:dyDescent="0.25">
      <c r="A136" s="286"/>
      <c r="B136" s="284"/>
      <c r="C136" s="46" t="s">
        <v>28</v>
      </c>
      <c r="D136" s="286"/>
      <c r="E136" s="286"/>
      <c r="F136" s="93">
        <f t="shared" si="12"/>
        <v>1</v>
      </c>
      <c r="G136" s="93"/>
      <c r="H136" s="93"/>
      <c r="I136" s="93"/>
      <c r="J136" s="93">
        <v>1</v>
      </c>
      <c r="K136" s="47"/>
      <c r="L136" s="91" t="s">
        <v>270</v>
      </c>
      <c r="M136" s="22">
        <v>2</v>
      </c>
    </row>
    <row r="137" spans="1:13" ht="138.75" customHeight="1" x14ac:dyDescent="0.25">
      <c r="A137" s="286"/>
      <c r="B137" s="33">
        <v>2</v>
      </c>
      <c r="C137" s="95" t="s">
        <v>25</v>
      </c>
      <c r="D137" s="91" t="s">
        <v>18</v>
      </c>
      <c r="E137" s="91" t="s">
        <v>23</v>
      </c>
      <c r="F137" s="93">
        <f>G137+H137+I137+J137+K137</f>
        <v>31</v>
      </c>
      <c r="G137" s="93"/>
      <c r="H137" s="93"/>
      <c r="I137" s="93"/>
      <c r="J137" s="93">
        <v>31</v>
      </c>
      <c r="K137" s="93"/>
      <c r="L137" s="91" t="s">
        <v>800</v>
      </c>
      <c r="M137" s="82">
        <v>2</v>
      </c>
    </row>
    <row r="138" spans="1:13" ht="110.25" x14ac:dyDescent="0.25">
      <c r="A138" s="286"/>
      <c r="B138" s="33">
        <v>3</v>
      </c>
      <c r="C138" s="95" t="s">
        <v>44</v>
      </c>
      <c r="D138" s="91" t="s">
        <v>18</v>
      </c>
      <c r="E138" s="91" t="s">
        <v>45</v>
      </c>
      <c r="F138" s="93"/>
      <c r="G138" s="93"/>
      <c r="H138" s="93"/>
      <c r="I138" s="93"/>
      <c r="J138" s="93"/>
      <c r="K138" s="93"/>
      <c r="L138" s="91" t="s">
        <v>271</v>
      </c>
      <c r="M138" s="82" t="s">
        <v>272</v>
      </c>
    </row>
    <row r="139" spans="1:13" s="27" customFormat="1" ht="15.75" x14ac:dyDescent="0.25">
      <c r="A139" s="96"/>
      <c r="B139" s="33"/>
      <c r="C139" s="2" t="s">
        <v>6</v>
      </c>
      <c r="D139" s="91"/>
      <c r="E139" s="97"/>
      <c r="F139" s="94">
        <f>SUM(F133:F138)</f>
        <v>5950.5</v>
      </c>
      <c r="G139" s="94"/>
      <c r="H139" s="94"/>
      <c r="I139" s="94"/>
      <c r="J139" s="94">
        <f>SUM(J133:J138)</f>
        <v>5950.5</v>
      </c>
      <c r="K139" s="93"/>
      <c r="L139" s="95"/>
      <c r="M139" s="82"/>
    </row>
    <row r="140" spans="1:13" s="27" customFormat="1" ht="15.75" x14ac:dyDescent="0.25">
      <c r="A140" s="273" t="s">
        <v>978</v>
      </c>
      <c r="B140" s="273"/>
      <c r="C140" s="273"/>
      <c r="D140" s="273"/>
      <c r="E140" s="273"/>
      <c r="F140" s="273"/>
      <c r="G140" s="273"/>
      <c r="H140" s="273"/>
      <c r="I140" s="273"/>
      <c r="J140" s="273"/>
      <c r="K140" s="273"/>
      <c r="L140" s="273"/>
      <c r="M140" s="273"/>
    </row>
    <row r="141" spans="1:13" s="27" customFormat="1" ht="156.75" customHeight="1" x14ac:dyDescent="0.25">
      <c r="A141" s="92" t="s">
        <v>421</v>
      </c>
      <c r="B141" s="33">
        <v>1</v>
      </c>
      <c r="C141" s="95" t="s">
        <v>66</v>
      </c>
      <c r="D141" s="91" t="s">
        <v>18</v>
      </c>
      <c r="E141" s="92" t="s">
        <v>38</v>
      </c>
      <c r="F141" s="97">
        <v>49.9</v>
      </c>
      <c r="G141" s="97"/>
      <c r="H141" s="97"/>
      <c r="I141" s="97">
        <v>49.9</v>
      </c>
      <c r="J141" s="91"/>
      <c r="K141" s="91"/>
      <c r="L141" s="91" t="s">
        <v>422</v>
      </c>
      <c r="M141" s="22">
        <v>13.3</v>
      </c>
    </row>
    <row r="142" spans="1:13" s="27" customFormat="1" ht="13.5" customHeight="1" x14ac:dyDescent="0.25">
      <c r="A142" s="96"/>
      <c r="B142" s="150"/>
      <c r="C142" s="2" t="s">
        <v>6</v>
      </c>
      <c r="D142" s="96"/>
      <c r="E142" s="5"/>
      <c r="F142" s="94">
        <f>G142+H142+I142+J142+K142</f>
        <v>49.9</v>
      </c>
      <c r="G142" s="93"/>
      <c r="H142" s="93"/>
      <c r="I142" s="94">
        <f>I141</f>
        <v>49.9</v>
      </c>
      <c r="J142" s="93"/>
      <c r="K142" s="93"/>
      <c r="L142" s="2"/>
      <c r="M142" s="99"/>
    </row>
    <row r="143" spans="1:13" s="27" customFormat="1" ht="13.5" customHeight="1" x14ac:dyDescent="0.25">
      <c r="A143" s="319" t="s">
        <v>969</v>
      </c>
      <c r="B143" s="319"/>
      <c r="C143" s="319"/>
      <c r="D143" s="319"/>
      <c r="E143" s="319"/>
      <c r="F143" s="319"/>
      <c r="G143" s="319"/>
      <c r="H143" s="319"/>
      <c r="I143" s="319"/>
      <c r="J143" s="319"/>
      <c r="K143" s="319"/>
      <c r="L143" s="319"/>
      <c r="M143" s="319"/>
    </row>
    <row r="144" spans="1:13" s="27" customFormat="1" ht="231" customHeight="1" x14ac:dyDescent="0.25">
      <c r="A144" s="286" t="s">
        <v>796</v>
      </c>
      <c r="B144" s="33">
        <v>1</v>
      </c>
      <c r="C144" s="1" t="s">
        <v>225</v>
      </c>
      <c r="D144" s="91" t="s">
        <v>18</v>
      </c>
      <c r="E144" s="91" t="s">
        <v>1231</v>
      </c>
      <c r="F144" s="91"/>
      <c r="G144" s="91"/>
      <c r="H144" s="91"/>
      <c r="I144" s="91"/>
      <c r="J144" s="91"/>
      <c r="K144" s="91"/>
      <c r="L144" s="91" t="s">
        <v>797</v>
      </c>
      <c r="M144" s="82" t="s">
        <v>331</v>
      </c>
    </row>
    <row r="145" spans="1:13" s="27" customFormat="1" ht="165.75" customHeight="1" x14ac:dyDescent="0.25">
      <c r="A145" s="286"/>
      <c r="B145" s="64">
        <v>2</v>
      </c>
      <c r="C145" s="1" t="s">
        <v>226</v>
      </c>
      <c r="D145" s="91" t="s">
        <v>18</v>
      </c>
      <c r="E145" s="91" t="s">
        <v>1232</v>
      </c>
      <c r="F145" s="40">
        <f>G145+H145+I145+J145+K145</f>
        <v>250</v>
      </c>
      <c r="G145" s="40"/>
      <c r="H145" s="40"/>
      <c r="I145" s="40">
        <v>250</v>
      </c>
      <c r="J145" s="40"/>
      <c r="K145" s="40"/>
      <c r="L145" s="92" t="s">
        <v>274</v>
      </c>
      <c r="M145" s="101">
        <v>200</v>
      </c>
    </row>
    <row r="146" spans="1:13" s="27" customFormat="1" ht="117.75" customHeight="1" x14ac:dyDescent="0.25">
      <c r="A146" s="286"/>
      <c r="B146" s="64">
        <v>3</v>
      </c>
      <c r="C146" s="1" t="s">
        <v>227</v>
      </c>
      <c r="D146" s="91" t="s">
        <v>18</v>
      </c>
      <c r="E146" s="91" t="s">
        <v>1232</v>
      </c>
      <c r="F146" s="40">
        <f>G146+H146+I146+J146+K146</f>
        <v>550</v>
      </c>
      <c r="G146" s="40"/>
      <c r="H146" s="40"/>
      <c r="I146" s="40">
        <v>550</v>
      </c>
      <c r="J146" s="40"/>
      <c r="K146" s="40"/>
      <c r="L146" s="92" t="s">
        <v>973</v>
      </c>
      <c r="M146" s="101">
        <v>320</v>
      </c>
    </row>
    <row r="147" spans="1:13" s="27" customFormat="1" ht="168" customHeight="1" x14ac:dyDescent="0.25">
      <c r="A147" s="286"/>
      <c r="B147" s="64">
        <v>4</v>
      </c>
      <c r="C147" s="95" t="s">
        <v>921</v>
      </c>
      <c r="D147" s="91" t="s">
        <v>18</v>
      </c>
      <c r="E147" s="91" t="s">
        <v>1232</v>
      </c>
      <c r="F147" s="40">
        <f>G147+H147+I147+J147+K147</f>
        <v>500</v>
      </c>
      <c r="G147" s="40"/>
      <c r="H147" s="40"/>
      <c r="I147" s="40">
        <v>500</v>
      </c>
      <c r="J147" s="40"/>
      <c r="K147" s="40"/>
      <c r="L147" s="91" t="s">
        <v>974</v>
      </c>
      <c r="M147" s="101">
        <v>50</v>
      </c>
    </row>
    <row r="148" spans="1:13" s="27" customFormat="1" ht="121.5" customHeight="1" x14ac:dyDescent="0.25">
      <c r="A148" s="286"/>
      <c r="B148" s="33">
        <v>5</v>
      </c>
      <c r="C148" s="95" t="s">
        <v>228</v>
      </c>
      <c r="D148" s="91" t="s">
        <v>18</v>
      </c>
      <c r="E148" s="92" t="s">
        <v>1233</v>
      </c>
      <c r="F148" s="40">
        <f t="shared" ref="F148:F151" si="13">G148+H148+I148+J148+K148</f>
        <v>25</v>
      </c>
      <c r="G148" s="97"/>
      <c r="H148" s="97"/>
      <c r="I148" s="97">
        <v>25</v>
      </c>
      <c r="J148" s="97"/>
      <c r="K148" s="97"/>
      <c r="L148" s="91" t="s">
        <v>972</v>
      </c>
      <c r="M148" s="82">
        <v>48</v>
      </c>
    </row>
    <row r="149" spans="1:13" s="27" customFormat="1" ht="120" customHeight="1" x14ac:dyDescent="0.25">
      <c r="A149" s="286"/>
      <c r="B149" s="33">
        <v>6</v>
      </c>
      <c r="C149" s="95" t="s">
        <v>229</v>
      </c>
      <c r="D149" s="91" t="s">
        <v>18</v>
      </c>
      <c r="E149" s="91" t="s">
        <v>1234</v>
      </c>
      <c r="F149" s="40">
        <f t="shared" si="13"/>
        <v>175</v>
      </c>
      <c r="G149" s="97"/>
      <c r="H149" s="97"/>
      <c r="I149" s="97">
        <v>175</v>
      </c>
      <c r="J149" s="97"/>
      <c r="K149" s="97"/>
      <c r="L149" s="91" t="s">
        <v>568</v>
      </c>
      <c r="M149" s="82" t="s">
        <v>569</v>
      </c>
    </row>
    <row r="150" spans="1:13" s="27" customFormat="1" ht="137.25" customHeight="1" x14ac:dyDescent="0.25">
      <c r="A150" s="286"/>
      <c r="B150" s="33">
        <v>7</v>
      </c>
      <c r="C150" s="95" t="s">
        <v>230</v>
      </c>
      <c r="D150" s="91" t="s">
        <v>18</v>
      </c>
      <c r="E150" s="91" t="s">
        <v>231</v>
      </c>
      <c r="F150" s="40"/>
      <c r="G150" s="97"/>
      <c r="H150" s="97"/>
      <c r="I150" s="97"/>
      <c r="J150" s="97"/>
      <c r="K150" s="97"/>
      <c r="L150" s="91" t="s">
        <v>971</v>
      </c>
      <c r="M150" s="82" t="s">
        <v>232</v>
      </c>
    </row>
    <row r="151" spans="1:13" s="27" customFormat="1" ht="54.75" customHeight="1" x14ac:dyDescent="0.25">
      <c r="A151" s="286"/>
      <c r="B151" s="33">
        <v>8</v>
      </c>
      <c r="C151" s="95" t="s">
        <v>233</v>
      </c>
      <c r="D151" s="91" t="s">
        <v>18</v>
      </c>
      <c r="E151" s="91" t="s">
        <v>1235</v>
      </c>
      <c r="F151" s="40">
        <f t="shared" si="13"/>
        <v>30</v>
      </c>
      <c r="G151" s="97"/>
      <c r="H151" s="97"/>
      <c r="I151" s="97"/>
      <c r="J151" s="97"/>
      <c r="K151" s="97">
        <v>30</v>
      </c>
      <c r="L151" s="91" t="s">
        <v>970</v>
      </c>
      <c r="M151" s="82" t="s">
        <v>234</v>
      </c>
    </row>
    <row r="152" spans="1:13" s="27" customFormat="1" ht="147.75" customHeight="1" x14ac:dyDescent="0.25">
      <c r="A152" s="286"/>
      <c r="B152" s="33">
        <v>9</v>
      </c>
      <c r="C152" s="95" t="s">
        <v>235</v>
      </c>
      <c r="D152" s="91" t="s">
        <v>18</v>
      </c>
      <c r="E152" s="91" t="s">
        <v>1236</v>
      </c>
      <c r="F152" s="97"/>
      <c r="G152" s="97"/>
      <c r="H152" s="97"/>
      <c r="I152" s="97"/>
      <c r="J152" s="97"/>
      <c r="K152" s="97"/>
      <c r="L152" s="91" t="s">
        <v>332</v>
      </c>
      <c r="M152" s="82">
        <v>450</v>
      </c>
    </row>
    <row r="153" spans="1:13" s="27" customFormat="1" ht="86.25" customHeight="1" x14ac:dyDescent="0.25">
      <c r="A153" s="286"/>
      <c r="B153" s="33">
        <v>10</v>
      </c>
      <c r="C153" s="1" t="s">
        <v>236</v>
      </c>
      <c r="D153" s="91" t="s">
        <v>18</v>
      </c>
      <c r="E153" s="92" t="s">
        <v>1235</v>
      </c>
      <c r="F153" s="97">
        <f>G153+H153+I153+J153+K153</f>
        <v>10</v>
      </c>
      <c r="G153" s="97"/>
      <c r="H153" s="97"/>
      <c r="I153" s="97">
        <v>10</v>
      </c>
      <c r="J153" s="97"/>
      <c r="K153" s="97"/>
      <c r="L153" s="91" t="s">
        <v>262</v>
      </c>
      <c r="M153" s="82">
        <v>600</v>
      </c>
    </row>
    <row r="154" spans="1:13" s="27" customFormat="1" ht="71.25" customHeight="1" x14ac:dyDescent="0.25">
      <c r="A154" s="286"/>
      <c r="B154" s="33">
        <v>11</v>
      </c>
      <c r="C154" s="1" t="s">
        <v>237</v>
      </c>
      <c r="D154" s="91" t="s">
        <v>18</v>
      </c>
      <c r="E154" s="169" t="s">
        <v>1235</v>
      </c>
      <c r="F154" s="97">
        <f>G154+H154+I154</f>
        <v>60</v>
      </c>
      <c r="G154" s="97"/>
      <c r="H154" s="97"/>
      <c r="I154" s="97">
        <v>60</v>
      </c>
      <c r="J154" s="97"/>
      <c r="K154" s="97"/>
      <c r="L154" s="91" t="s">
        <v>263</v>
      </c>
      <c r="M154" s="82">
        <v>500</v>
      </c>
    </row>
    <row r="155" spans="1:13" s="27" customFormat="1" ht="102" customHeight="1" x14ac:dyDescent="0.25">
      <c r="A155" s="286"/>
      <c r="B155" s="33">
        <v>12</v>
      </c>
      <c r="C155" s="1" t="s">
        <v>238</v>
      </c>
      <c r="D155" s="91" t="s">
        <v>18</v>
      </c>
      <c r="E155" s="92" t="s">
        <v>40</v>
      </c>
      <c r="F155" s="97"/>
      <c r="G155" s="97"/>
      <c r="H155" s="97"/>
      <c r="I155" s="97"/>
      <c r="J155" s="97"/>
      <c r="K155" s="97"/>
      <c r="L155" s="91" t="s">
        <v>264</v>
      </c>
      <c r="M155" s="82" t="s">
        <v>239</v>
      </c>
    </row>
    <row r="156" spans="1:13" s="27" customFormat="1" ht="19.5" customHeight="1" x14ac:dyDescent="0.25">
      <c r="A156" s="114"/>
      <c r="B156" s="150"/>
      <c r="C156" s="2" t="s">
        <v>6</v>
      </c>
      <c r="D156" s="96"/>
      <c r="E156" s="96"/>
      <c r="F156" s="5">
        <f>SUM(F144:F155)</f>
        <v>1600</v>
      </c>
      <c r="G156" s="97"/>
      <c r="H156" s="97"/>
      <c r="I156" s="5">
        <f t="shared" ref="I156:K156" si="14">SUM(I144:I155)</f>
        <v>1570</v>
      </c>
      <c r="J156" s="5"/>
      <c r="K156" s="5">
        <f t="shared" si="14"/>
        <v>30</v>
      </c>
      <c r="L156" s="2"/>
      <c r="M156" s="115"/>
    </row>
    <row r="157" spans="1:13" s="27" customFormat="1" ht="19.5" customHeight="1" x14ac:dyDescent="0.25">
      <c r="A157" s="273" t="s">
        <v>430</v>
      </c>
      <c r="B157" s="273"/>
      <c r="C157" s="273"/>
      <c r="D157" s="273"/>
      <c r="E157" s="273"/>
      <c r="F157" s="273"/>
      <c r="G157" s="273"/>
      <c r="H157" s="273"/>
      <c r="I157" s="273"/>
      <c r="J157" s="273"/>
      <c r="K157" s="273"/>
      <c r="L157" s="273"/>
      <c r="M157" s="273"/>
    </row>
    <row r="158" spans="1:13" s="27" customFormat="1" ht="179.25" customHeight="1" x14ac:dyDescent="0.25">
      <c r="A158" s="280" t="s">
        <v>339</v>
      </c>
      <c r="B158" s="152">
        <v>1</v>
      </c>
      <c r="C158" s="1" t="s">
        <v>779</v>
      </c>
      <c r="D158" s="92" t="s">
        <v>18</v>
      </c>
      <c r="E158" s="92" t="s">
        <v>1249</v>
      </c>
      <c r="F158" s="4">
        <v>35</v>
      </c>
      <c r="G158" s="51"/>
      <c r="H158" s="51"/>
      <c r="I158" s="4">
        <v>35</v>
      </c>
      <c r="J158" s="51"/>
      <c r="K158" s="51"/>
      <c r="L158" s="92" t="s">
        <v>338</v>
      </c>
      <c r="M158" s="100">
        <v>4</v>
      </c>
    </row>
    <row r="159" spans="1:13" s="27" customFormat="1" ht="237.75" customHeight="1" x14ac:dyDescent="0.25">
      <c r="A159" s="281"/>
      <c r="B159" s="152">
        <v>2</v>
      </c>
      <c r="C159" s="1" t="s">
        <v>926</v>
      </c>
      <c r="D159" s="92" t="s">
        <v>18</v>
      </c>
      <c r="E159" s="92" t="s">
        <v>1250</v>
      </c>
      <c r="F159" s="4">
        <v>4</v>
      </c>
      <c r="G159" s="51"/>
      <c r="H159" s="51"/>
      <c r="I159" s="4">
        <v>4</v>
      </c>
      <c r="J159" s="51"/>
      <c r="K159" s="51"/>
      <c r="L159" s="92" t="s">
        <v>803</v>
      </c>
      <c r="M159" s="100">
        <v>1</v>
      </c>
    </row>
    <row r="160" spans="1:13" s="27" customFormat="1" ht="228" customHeight="1" x14ac:dyDescent="0.25">
      <c r="A160" s="281"/>
      <c r="B160" s="152">
        <v>3</v>
      </c>
      <c r="C160" s="1" t="s">
        <v>326</v>
      </c>
      <c r="D160" s="92" t="s">
        <v>18</v>
      </c>
      <c r="E160" s="92" t="s">
        <v>1251</v>
      </c>
      <c r="F160" s="4">
        <v>40</v>
      </c>
      <c r="G160" s="51"/>
      <c r="H160" s="51"/>
      <c r="I160" s="4">
        <v>40</v>
      </c>
      <c r="J160" s="51"/>
      <c r="K160" s="51"/>
      <c r="L160" s="92" t="s">
        <v>803</v>
      </c>
      <c r="M160" s="100">
        <v>1</v>
      </c>
    </row>
    <row r="161" spans="1:13" s="27" customFormat="1" ht="184.5" customHeight="1" x14ac:dyDescent="0.25">
      <c r="A161" s="281"/>
      <c r="B161" s="152">
        <v>4</v>
      </c>
      <c r="C161" s="1" t="s">
        <v>780</v>
      </c>
      <c r="D161" s="92" t="s">
        <v>18</v>
      </c>
      <c r="E161" s="92" t="s">
        <v>1252</v>
      </c>
      <c r="F161" s="4">
        <f>G161+H161+I161+J161+K161</f>
        <v>25</v>
      </c>
      <c r="G161" s="51"/>
      <c r="H161" s="51"/>
      <c r="I161" s="4">
        <v>25</v>
      </c>
      <c r="J161" s="51"/>
      <c r="K161" s="51"/>
      <c r="L161" s="92" t="s">
        <v>782</v>
      </c>
      <c r="M161" s="100">
        <v>1</v>
      </c>
    </row>
    <row r="162" spans="1:13" s="27" customFormat="1" ht="273" customHeight="1" x14ac:dyDescent="0.25">
      <c r="A162" s="281"/>
      <c r="B162" s="152">
        <v>5</v>
      </c>
      <c r="C162" s="1" t="s">
        <v>1253</v>
      </c>
      <c r="D162" s="92" t="s">
        <v>18</v>
      </c>
      <c r="E162" s="92" t="s">
        <v>1279</v>
      </c>
      <c r="F162" s="4">
        <f t="shared" ref="F162:F165" si="15">G162+H162+I162+J162+K162</f>
        <v>120</v>
      </c>
      <c r="G162" s="51"/>
      <c r="H162" s="51"/>
      <c r="I162" s="4">
        <v>120</v>
      </c>
      <c r="J162" s="51"/>
      <c r="K162" s="51"/>
      <c r="L162" s="92" t="s">
        <v>336</v>
      </c>
      <c r="M162" s="100">
        <v>10</v>
      </c>
    </row>
    <row r="163" spans="1:13" s="27" customFormat="1" ht="235.5" customHeight="1" x14ac:dyDescent="0.25">
      <c r="A163" s="281"/>
      <c r="B163" s="152">
        <v>6</v>
      </c>
      <c r="C163" s="1" t="s">
        <v>327</v>
      </c>
      <c r="D163" s="92" t="s">
        <v>18</v>
      </c>
      <c r="E163" s="92" t="s">
        <v>1251</v>
      </c>
      <c r="F163" s="4">
        <f t="shared" si="15"/>
        <v>200</v>
      </c>
      <c r="G163" s="51"/>
      <c r="H163" s="51"/>
      <c r="I163" s="4">
        <v>200</v>
      </c>
      <c r="J163" s="51"/>
      <c r="K163" s="51"/>
      <c r="L163" s="92" t="s">
        <v>979</v>
      </c>
      <c r="M163" s="100" t="s">
        <v>313</v>
      </c>
    </row>
    <row r="164" spans="1:13" s="27" customFormat="1" ht="222.75" customHeight="1" x14ac:dyDescent="0.25">
      <c r="A164" s="281"/>
      <c r="B164" s="152">
        <v>7</v>
      </c>
      <c r="C164" s="1" t="s">
        <v>781</v>
      </c>
      <c r="D164" s="92" t="s">
        <v>18</v>
      </c>
      <c r="E164" s="92" t="s">
        <v>1251</v>
      </c>
      <c r="F164" s="4">
        <f t="shared" si="15"/>
        <v>40</v>
      </c>
      <c r="G164" s="51"/>
      <c r="H164" s="51"/>
      <c r="I164" s="4">
        <v>40</v>
      </c>
      <c r="J164" s="51"/>
      <c r="K164" s="51"/>
      <c r="L164" s="92" t="s">
        <v>337</v>
      </c>
      <c r="M164" s="100">
        <v>60</v>
      </c>
    </row>
    <row r="165" spans="1:13" s="27" customFormat="1" ht="163.5" customHeight="1" x14ac:dyDescent="0.25">
      <c r="A165" s="282"/>
      <c r="B165" s="152">
        <v>8</v>
      </c>
      <c r="C165" s="1" t="s">
        <v>328</v>
      </c>
      <c r="D165" s="92" t="s">
        <v>18</v>
      </c>
      <c r="E165" s="92" t="s">
        <v>1254</v>
      </c>
      <c r="F165" s="4">
        <f t="shared" si="15"/>
        <v>200</v>
      </c>
      <c r="G165" s="51"/>
      <c r="H165" s="51"/>
      <c r="I165" s="4">
        <v>200</v>
      </c>
      <c r="J165" s="51"/>
      <c r="K165" s="51"/>
      <c r="L165" s="92" t="s">
        <v>337</v>
      </c>
      <c r="M165" s="100">
        <v>35</v>
      </c>
    </row>
    <row r="166" spans="1:13" s="27" customFormat="1" ht="20.25" customHeight="1" x14ac:dyDescent="0.25">
      <c r="A166" s="21"/>
      <c r="B166" s="154"/>
      <c r="C166" s="18" t="s">
        <v>6</v>
      </c>
      <c r="D166" s="17"/>
      <c r="E166" s="10"/>
      <c r="F166" s="52">
        <f>SUM(F158:F165)</f>
        <v>664</v>
      </c>
      <c r="G166" s="52"/>
      <c r="H166" s="52"/>
      <c r="I166" s="52">
        <f>SUM(I158:I165)</f>
        <v>664</v>
      </c>
      <c r="J166" s="52"/>
      <c r="K166" s="52"/>
      <c r="L166" s="17"/>
      <c r="M166" s="100"/>
    </row>
    <row r="167" spans="1:13" s="27" customFormat="1" ht="20.25" customHeight="1" x14ac:dyDescent="0.25">
      <c r="A167" s="273" t="s">
        <v>965</v>
      </c>
      <c r="B167" s="273"/>
      <c r="C167" s="273"/>
      <c r="D167" s="273"/>
      <c r="E167" s="273"/>
      <c r="F167" s="273"/>
      <c r="G167" s="273"/>
      <c r="H167" s="273"/>
      <c r="I167" s="273"/>
      <c r="J167" s="273"/>
      <c r="K167" s="273"/>
      <c r="L167" s="273"/>
      <c r="M167" s="273"/>
    </row>
    <row r="168" spans="1:13" s="27" customFormat="1" ht="102" customHeight="1" x14ac:dyDescent="0.25">
      <c r="A168" s="291" t="s">
        <v>161</v>
      </c>
      <c r="B168" s="33">
        <v>1</v>
      </c>
      <c r="C168" s="95" t="s">
        <v>793</v>
      </c>
      <c r="D168" s="91" t="s">
        <v>18</v>
      </c>
      <c r="E168" s="91" t="s">
        <v>633</v>
      </c>
      <c r="F168" s="91"/>
      <c r="G168" s="91"/>
      <c r="H168" s="91"/>
      <c r="I168" s="91"/>
      <c r="J168" s="91"/>
      <c r="K168" s="91"/>
      <c r="L168" s="91" t="s">
        <v>634</v>
      </c>
      <c r="M168" s="82">
        <v>21500</v>
      </c>
    </row>
    <row r="169" spans="1:13" s="27" customFormat="1" ht="113.25" customHeight="1" x14ac:dyDescent="0.25">
      <c r="A169" s="291"/>
      <c r="B169" s="33">
        <v>2</v>
      </c>
      <c r="C169" s="1" t="s">
        <v>166</v>
      </c>
      <c r="D169" s="91" t="s">
        <v>18</v>
      </c>
      <c r="E169" s="91" t="s">
        <v>167</v>
      </c>
      <c r="F169" s="97">
        <f>G169+H169+I169+J169+K169</f>
        <v>15000</v>
      </c>
      <c r="G169" s="97"/>
      <c r="H169" s="97"/>
      <c r="I169" s="97"/>
      <c r="J169" s="97"/>
      <c r="K169" s="97">
        <v>15000</v>
      </c>
      <c r="L169" s="91" t="s">
        <v>168</v>
      </c>
      <c r="M169" s="82">
        <v>100</v>
      </c>
    </row>
    <row r="170" spans="1:13" s="27" customFormat="1" ht="99" customHeight="1" x14ac:dyDescent="0.25">
      <c r="A170" s="291"/>
      <c r="B170" s="33">
        <v>3</v>
      </c>
      <c r="C170" s="1" t="s">
        <v>362</v>
      </c>
      <c r="D170" s="91" t="s">
        <v>18</v>
      </c>
      <c r="E170" s="91" t="s">
        <v>167</v>
      </c>
      <c r="F170" s="97">
        <f>G170+H170+I170+J170+K170</f>
        <v>250</v>
      </c>
      <c r="G170" s="97"/>
      <c r="H170" s="97"/>
      <c r="I170" s="97"/>
      <c r="J170" s="97"/>
      <c r="K170" s="97">
        <v>250</v>
      </c>
      <c r="L170" s="91" t="s">
        <v>258</v>
      </c>
      <c r="M170" s="82" t="s">
        <v>259</v>
      </c>
    </row>
    <row r="171" spans="1:13" s="27" customFormat="1" ht="110.25" customHeight="1" x14ac:dyDescent="0.25">
      <c r="A171" s="291"/>
      <c r="B171" s="33">
        <v>4</v>
      </c>
      <c r="C171" s="1" t="s">
        <v>635</v>
      </c>
      <c r="D171" s="91" t="s">
        <v>18</v>
      </c>
      <c r="E171" s="91" t="s">
        <v>636</v>
      </c>
      <c r="F171" s="97"/>
      <c r="G171" s="97"/>
      <c r="H171" s="97"/>
      <c r="I171" s="97"/>
      <c r="J171" s="97"/>
      <c r="K171" s="97"/>
      <c r="L171" s="91" t="s">
        <v>637</v>
      </c>
      <c r="M171" s="82">
        <v>300</v>
      </c>
    </row>
    <row r="172" spans="1:13" s="27" customFormat="1" ht="28.5" customHeight="1" x14ac:dyDescent="0.25">
      <c r="A172" s="291"/>
      <c r="B172" s="155"/>
      <c r="C172" s="29" t="s">
        <v>6</v>
      </c>
      <c r="D172" s="29"/>
      <c r="E172" s="29"/>
      <c r="F172" s="80">
        <f>SUM(F168:F171)</f>
        <v>15250</v>
      </c>
      <c r="G172" s="81"/>
      <c r="H172" s="81"/>
      <c r="I172" s="81"/>
      <c r="J172" s="81"/>
      <c r="K172" s="80">
        <f>SUM(K168:K171)</f>
        <v>15250</v>
      </c>
      <c r="L172" s="29"/>
      <c r="M172" s="29"/>
    </row>
    <row r="173" spans="1:13" ht="17.25" customHeight="1" x14ac:dyDescent="0.25">
      <c r="A173" s="273" t="s">
        <v>980</v>
      </c>
      <c r="B173" s="273"/>
      <c r="C173" s="273"/>
      <c r="D173" s="273"/>
      <c r="E173" s="273"/>
      <c r="F173" s="273"/>
      <c r="G173" s="273"/>
      <c r="H173" s="273"/>
      <c r="I173" s="273"/>
      <c r="J173" s="273"/>
      <c r="K173" s="273"/>
      <c r="L173" s="273"/>
      <c r="M173" s="273"/>
    </row>
    <row r="174" spans="1:13" ht="51" customHeight="1" x14ac:dyDescent="0.25">
      <c r="A174" s="291" t="s">
        <v>197</v>
      </c>
      <c r="B174" s="33">
        <v>1</v>
      </c>
      <c r="C174" s="95" t="s">
        <v>927</v>
      </c>
      <c r="D174" s="91" t="s">
        <v>18</v>
      </c>
      <c r="E174" s="91" t="s">
        <v>191</v>
      </c>
      <c r="F174" s="97">
        <f>G174+H174+I174+J174+K174</f>
        <v>10</v>
      </c>
      <c r="G174" s="91"/>
      <c r="H174" s="91"/>
      <c r="I174" s="97">
        <v>10</v>
      </c>
      <c r="J174" s="91"/>
      <c r="K174" s="91"/>
      <c r="L174" s="91" t="s">
        <v>981</v>
      </c>
      <c r="M174" s="82">
        <v>3</v>
      </c>
    </row>
    <row r="175" spans="1:13" ht="63" x14ac:dyDescent="0.25">
      <c r="A175" s="291"/>
      <c r="B175" s="33">
        <v>2</v>
      </c>
      <c r="C175" s="95" t="s">
        <v>193</v>
      </c>
      <c r="D175" s="91" t="s">
        <v>18</v>
      </c>
      <c r="E175" s="91" t="s">
        <v>191</v>
      </c>
      <c r="F175" s="97">
        <f>G175+H175+I175+J175+K175</f>
        <v>400</v>
      </c>
      <c r="G175" s="91"/>
      <c r="H175" s="91"/>
      <c r="I175" s="97">
        <v>400</v>
      </c>
      <c r="J175" s="91"/>
      <c r="K175" s="91"/>
      <c r="L175" s="91" t="s">
        <v>982</v>
      </c>
      <c r="M175" s="82">
        <v>114</v>
      </c>
    </row>
    <row r="176" spans="1:13" ht="110.25" x14ac:dyDescent="0.25">
      <c r="A176" s="291"/>
      <c r="B176" s="33">
        <v>3</v>
      </c>
      <c r="C176" s="95" t="s">
        <v>804</v>
      </c>
      <c r="D176" s="91" t="s">
        <v>18</v>
      </c>
      <c r="E176" s="91" t="s">
        <v>191</v>
      </c>
      <c r="F176" s="97">
        <f>G176+H176+I176+J176+K176</f>
        <v>500</v>
      </c>
      <c r="G176" s="91"/>
      <c r="H176" s="91"/>
      <c r="I176" s="97">
        <v>500</v>
      </c>
      <c r="J176" s="91"/>
      <c r="K176" s="91"/>
      <c r="L176" s="91" t="s">
        <v>983</v>
      </c>
      <c r="M176" s="82">
        <v>4</v>
      </c>
    </row>
    <row r="177" spans="1:13" ht="47.25" x14ac:dyDescent="0.25">
      <c r="A177" s="291"/>
      <c r="B177" s="33">
        <v>4</v>
      </c>
      <c r="C177" s="95" t="s">
        <v>662</v>
      </c>
      <c r="D177" s="91" t="s">
        <v>18</v>
      </c>
      <c r="E177" s="91" t="s">
        <v>191</v>
      </c>
      <c r="F177" s="97">
        <f t="shared" ref="F177:F204" si="16">G177+H177+I177+J177+K177</f>
        <v>200</v>
      </c>
      <c r="G177" s="91"/>
      <c r="H177" s="91"/>
      <c r="I177" s="97">
        <v>200</v>
      </c>
      <c r="J177" s="91"/>
      <c r="K177" s="91"/>
      <c r="L177" s="91" t="s">
        <v>984</v>
      </c>
      <c r="M177" s="82">
        <v>4500</v>
      </c>
    </row>
    <row r="178" spans="1:13" ht="47.25" x14ac:dyDescent="0.25">
      <c r="A178" s="291"/>
      <c r="B178" s="33">
        <v>5</v>
      </c>
      <c r="C178" s="95" t="s">
        <v>663</v>
      </c>
      <c r="D178" s="91" t="s">
        <v>18</v>
      </c>
      <c r="E178" s="91" t="s">
        <v>191</v>
      </c>
      <c r="F178" s="97">
        <f t="shared" si="16"/>
        <v>200</v>
      </c>
      <c r="G178" s="91"/>
      <c r="H178" s="91"/>
      <c r="I178" s="263">
        <v>200</v>
      </c>
      <c r="J178" s="91"/>
      <c r="K178" s="91"/>
      <c r="L178" s="91" t="s">
        <v>985</v>
      </c>
      <c r="M178" s="82">
        <v>800</v>
      </c>
    </row>
    <row r="179" spans="1:13" ht="69" customHeight="1" x14ac:dyDescent="0.25">
      <c r="A179" s="291"/>
      <c r="B179" s="33">
        <v>6</v>
      </c>
      <c r="C179" s="1" t="s">
        <v>998</v>
      </c>
      <c r="D179" s="91" t="s">
        <v>18</v>
      </c>
      <c r="E179" s="91" t="s">
        <v>191</v>
      </c>
      <c r="F179" s="97">
        <f t="shared" si="16"/>
        <v>1000</v>
      </c>
      <c r="G179" s="97"/>
      <c r="H179" s="97"/>
      <c r="I179" s="97">
        <v>1000</v>
      </c>
      <c r="J179" s="97"/>
      <c r="K179" s="97"/>
      <c r="L179" s="91" t="s">
        <v>983</v>
      </c>
      <c r="M179" s="82" t="s">
        <v>53</v>
      </c>
    </row>
    <row r="180" spans="1:13" ht="163.5" customHeight="1" x14ac:dyDescent="0.25">
      <c r="A180" s="291"/>
      <c r="B180" s="33">
        <v>7</v>
      </c>
      <c r="C180" s="95" t="s">
        <v>664</v>
      </c>
      <c r="D180" s="91" t="s">
        <v>18</v>
      </c>
      <c r="E180" s="91" t="s">
        <v>191</v>
      </c>
      <c r="F180" s="97">
        <f t="shared" si="16"/>
        <v>225.4</v>
      </c>
      <c r="G180" s="97"/>
      <c r="H180" s="97"/>
      <c r="I180" s="97">
        <v>225.4</v>
      </c>
      <c r="J180" s="97"/>
      <c r="K180" s="97"/>
      <c r="L180" s="91" t="s">
        <v>986</v>
      </c>
      <c r="M180" s="82">
        <v>48</v>
      </c>
    </row>
    <row r="181" spans="1:13" ht="76.5" customHeight="1" x14ac:dyDescent="0.25">
      <c r="A181" s="291"/>
      <c r="B181" s="33">
        <v>8</v>
      </c>
      <c r="C181" s="95" t="s">
        <v>805</v>
      </c>
      <c r="D181" s="91" t="s">
        <v>18</v>
      </c>
      <c r="E181" s="91" t="s">
        <v>191</v>
      </c>
      <c r="F181" s="97">
        <f t="shared" si="16"/>
        <v>650</v>
      </c>
      <c r="G181" s="97"/>
      <c r="H181" s="97"/>
      <c r="I181" s="97">
        <v>650</v>
      </c>
      <c r="J181" s="97"/>
      <c r="K181" s="97"/>
      <c r="L181" s="91" t="s">
        <v>987</v>
      </c>
      <c r="M181" s="82">
        <v>20</v>
      </c>
    </row>
    <row r="182" spans="1:13" ht="54.75" customHeight="1" x14ac:dyDescent="0.25">
      <c r="A182" s="291"/>
      <c r="B182" s="33">
        <v>9</v>
      </c>
      <c r="C182" s="95" t="s">
        <v>678</v>
      </c>
      <c r="D182" s="91" t="s">
        <v>18</v>
      </c>
      <c r="E182" s="91" t="s">
        <v>191</v>
      </c>
      <c r="F182" s="97">
        <f t="shared" si="16"/>
        <v>20261.400000000001</v>
      </c>
      <c r="G182" s="97"/>
      <c r="H182" s="97"/>
      <c r="I182" s="97">
        <v>11295.8</v>
      </c>
      <c r="J182" s="97"/>
      <c r="K182" s="97">
        <v>8965.6</v>
      </c>
      <c r="L182" s="91" t="s">
        <v>988</v>
      </c>
      <c r="M182" s="82">
        <v>3100</v>
      </c>
    </row>
    <row r="183" spans="1:13" ht="94.5" x14ac:dyDescent="0.25">
      <c r="A183" s="291"/>
      <c r="B183" s="33">
        <v>10</v>
      </c>
      <c r="C183" s="95" t="s">
        <v>679</v>
      </c>
      <c r="D183" s="91" t="s">
        <v>18</v>
      </c>
      <c r="E183" s="91" t="s">
        <v>191</v>
      </c>
      <c r="F183" s="97">
        <f t="shared" si="16"/>
        <v>19250.730000000003</v>
      </c>
      <c r="G183" s="97"/>
      <c r="H183" s="97"/>
      <c r="I183" s="97">
        <v>18066.400000000001</v>
      </c>
      <c r="J183" s="97"/>
      <c r="K183" s="97">
        <v>1184.33</v>
      </c>
      <c r="L183" s="91" t="s">
        <v>989</v>
      </c>
      <c r="M183" s="82">
        <v>3435</v>
      </c>
    </row>
    <row r="184" spans="1:13" ht="152.25" customHeight="1" x14ac:dyDescent="0.25">
      <c r="A184" s="291"/>
      <c r="B184" s="33">
        <v>11</v>
      </c>
      <c r="C184" s="95" t="s">
        <v>665</v>
      </c>
      <c r="D184" s="91" t="s">
        <v>18</v>
      </c>
      <c r="E184" s="91" t="s">
        <v>191</v>
      </c>
      <c r="F184" s="97">
        <f t="shared" si="16"/>
        <v>404.5</v>
      </c>
      <c r="G184" s="97"/>
      <c r="H184" s="97"/>
      <c r="I184" s="97">
        <v>404.5</v>
      </c>
      <c r="J184" s="97"/>
      <c r="K184" s="97"/>
      <c r="L184" s="91" t="s">
        <v>990</v>
      </c>
      <c r="M184" s="82">
        <v>114</v>
      </c>
    </row>
    <row r="185" spans="1:13" ht="47.25" x14ac:dyDescent="0.25">
      <c r="A185" s="291"/>
      <c r="B185" s="33">
        <v>12</v>
      </c>
      <c r="C185" s="95" t="s">
        <v>666</v>
      </c>
      <c r="D185" s="91" t="s">
        <v>18</v>
      </c>
      <c r="E185" s="91" t="s">
        <v>191</v>
      </c>
      <c r="F185" s="97">
        <f>G185+H185+I185+J185+K185</f>
        <v>350</v>
      </c>
      <c r="G185" s="97"/>
      <c r="H185" s="97"/>
      <c r="I185" s="97">
        <v>350</v>
      </c>
      <c r="J185" s="97"/>
      <c r="K185" s="97"/>
      <c r="L185" s="91" t="s">
        <v>991</v>
      </c>
      <c r="M185" s="82">
        <v>1800</v>
      </c>
    </row>
    <row r="186" spans="1:13" ht="47.25" x14ac:dyDescent="0.25">
      <c r="A186" s="291"/>
      <c r="B186" s="33">
        <v>13</v>
      </c>
      <c r="C186" s="95" t="s">
        <v>667</v>
      </c>
      <c r="D186" s="91" t="s">
        <v>18</v>
      </c>
      <c r="E186" s="91" t="s">
        <v>191</v>
      </c>
      <c r="F186" s="97">
        <f t="shared" si="16"/>
        <v>220</v>
      </c>
      <c r="G186" s="97"/>
      <c r="H186" s="97"/>
      <c r="I186" s="97">
        <v>220</v>
      </c>
      <c r="J186" s="97"/>
      <c r="K186" s="97"/>
      <c r="L186" s="91" t="s">
        <v>869</v>
      </c>
      <c r="M186" s="82">
        <v>200</v>
      </c>
    </row>
    <row r="187" spans="1:13" ht="47.25" x14ac:dyDescent="0.25">
      <c r="A187" s="291"/>
      <c r="B187" s="33">
        <v>14</v>
      </c>
      <c r="C187" s="95" t="s">
        <v>668</v>
      </c>
      <c r="D187" s="91" t="s">
        <v>18</v>
      </c>
      <c r="E187" s="91" t="s">
        <v>191</v>
      </c>
      <c r="F187" s="97">
        <f t="shared" si="16"/>
        <v>300</v>
      </c>
      <c r="G187" s="97"/>
      <c r="H187" s="97"/>
      <c r="I187" s="97">
        <v>300</v>
      </c>
      <c r="J187" s="97"/>
      <c r="K187" s="97"/>
      <c r="L187" s="91" t="s">
        <v>992</v>
      </c>
      <c r="M187" s="82">
        <v>14</v>
      </c>
    </row>
    <row r="188" spans="1:13" ht="63" x14ac:dyDescent="0.25">
      <c r="A188" s="291"/>
      <c r="B188" s="33">
        <v>15</v>
      </c>
      <c r="C188" s="95" t="s">
        <v>669</v>
      </c>
      <c r="D188" s="91" t="s">
        <v>18</v>
      </c>
      <c r="E188" s="91" t="s">
        <v>191</v>
      </c>
      <c r="F188" s="97">
        <f t="shared" si="16"/>
        <v>1000</v>
      </c>
      <c r="G188" s="97"/>
      <c r="H188" s="97"/>
      <c r="I188" s="97">
        <v>1000</v>
      </c>
      <c r="J188" s="97"/>
      <c r="K188" s="97"/>
      <c r="L188" s="91" t="s">
        <v>987</v>
      </c>
      <c r="M188" s="82">
        <v>20</v>
      </c>
    </row>
    <row r="189" spans="1:13" ht="47.25" x14ac:dyDescent="0.25">
      <c r="A189" s="291"/>
      <c r="B189" s="33">
        <v>16</v>
      </c>
      <c r="C189" s="217" t="s">
        <v>670</v>
      </c>
      <c r="D189" s="91" t="s">
        <v>18</v>
      </c>
      <c r="E189" s="91" t="s">
        <v>191</v>
      </c>
      <c r="F189" s="97">
        <f t="shared" si="16"/>
        <v>620</v>
      </c>
      <c r="G189" s="97"/>
      <c r="H189" s="97"/>
      <c r="I189" s="97">
        <v>620</v>
      </c>
      <c r="J189" s="97"/>
      <c r="K189" s="97"/>
      <c r="L189" s="91" t="s">
        <v>993</v>
      </c>
      <c r="M189" s="82">
        <v>2</v>
      </c>
    </row>
    <row r="190" spans="1:13" ht="47.25" x14ac:dyDescent="0.25">
      <c r="A190" s="291"/>
      <c r="B190" s="33">
        <v>17</v>
      </c>
      <c r="C190" s="95" t="s">
        <v>671</v>
      </c>
      <c r="D190" s="91" t="s">
        <v>18</v>
      </c>
      <c r="E190" s="91" t="s">
        <v>191</v>
      </c>
      <c r="F190" s="97">
        <f t="shared" si="16"/>
        <v>2000</v>
      </c>
      <c r="G190" s="97"/>
      <c r="H190" s="97"/>
      <c r="I190" s="97">
        <v>2000</v>
      </c>
      <c r="J190" s="97"/>
      <c r="K190" s="97"/>
      <c r="L190" s="91" t="s">
        <v>1135</v>
      </c>
      <c r="M190" s="82">
        <v>1800</v>
      </c>
    </row>
    <row r="191" spans="1:13" ht="47.25" x14ac:dyDescent="0.25">
      <c r="A191" s="291"/>
      <c r="B191" s="33">
        <v>18</v>
      </c>
      <c r="C191" s="95" t="s">
        <v>672</v>
      </c>
      <c r="D191" s="91" t="s">
        <v>18</v>
      </c>
      <c r="E191" s="91" t="s">
        <v>191</v>
      </c>
      <c r="F191" s="97">
        <f t="shared" si="16"/>
        <v>1000</v>
      </c>
      <c r="G191" s="97"/>
      <c r="H191" s="97"/>
      <c r="I191" s="97">
        <v>1000</v>
      </c>
      <c r="J191" s="97"/>
      <c r="K191" s="97"/>
      <c r="L191" s="91" t="s">
        <v>1135</v>
      </c>
      <c r="M191" s="82">
        <v>400</v>
      </c>
    </row>
    <row r="192" spans="1:13" ht="76.5" customHeight="1" x14ac:dyDescent="0.25">
      <c r="A192" s="291"/>
      <c r="B192" s="33">
        <v>19</v>
      </c>
      <c r="C192" s="95" t="s">
        <v>673</v>
      </c>
      <c r="D192" s="91" t="s">
        <v>18</v>
      </c>
      <c r="E192" s="91" t="s">
        <v>191</v>
      </c>
      <c r="F192" s="97">
        <f t="shared" si="16"/>
        <v>300</v>
      </c>
      <c r="G192" s="97"/>
      <c r="H192" s="97"/>
      <c r="I192" s="97">
        <v>300</v>
      </c>
      <c r="J192" s="97"/>
      <c r="K192" s="97"/>
      <c r="L192" s="91" t="s">
        <v>1136</v>
      </c>
      <c r="M192" s="82">
        <v>10000</v>
      </c>
    </row>
    <row r="193" spans="1:13" ht="87.75" customHeight="1" x14ac:dyDescent="0.25">
      <c r="A193" s="291"/>
      <c r="B193" s="33">
        <v>20</v>
      </c>
      <c r="C193" s="95" t="s">
        <v>681</v>
      </c>
      <c r="D193" s="91" t="s">
        <v>18</v>
      </c>
      <c r="E193" s="91" t="s">
        <v>191</v>
      </c>
      <c r="F193" s="97">
        <f t="shared" si="16"/>
        <v>500</v>
      </c>
      <c r="G193" s="97"/>
      <c r="H193" s="97"/>
      <c r="I193" s="97">
        <v>500</v>
      </c>
      <c r="J193" s="97"/>
      <c r="K193" s="97"/>
      <c r="L193" s="91" t="s">
        <v>1136</v>
      </c>
      <c r="M193" s="82">
        <v>20000</v>
      </c>
    </row>
    <row r="194" spans="1:13" ht="47.25" x14ac:dyDescent="0.25">
      <c r="A194" s="291"/>
      <c r="B194" s="33">
        <v>21</v>
      </c>
      <c r="C194" s="95" t="s">
        <v>682</v>
      </c>
      <c r="D194" s="91" t="s">
        <v>18</v>
      </c>
      <c r="E194" s="91" t="s">
        <v>191</v>
      </c>
      <c r="F194" s="97">
        <f t="shared" si="16"/>
        <v>1500</v>
      </c>
      <c r="G194" s="97"/>
      <c r="H194" s="97"/>
      <c r="I194" s="97">
        <v>1500</v>
      </c>
      <c r="J194" s="97"/>
      <c r="K194" s="97"/>
      <c r="L194" s="91" t="s">
        <v>994</v>
      </c>
      <c r="M194" s="82">
        <v>6000</v>
      </c>
    </row>
    <row r="195" spans="1:13" ht="72" customHeight="1" x14ac:dyDescent="0.25">
      <c r="A195" s="291"/>
      <c r="B195" s="33">
        <v>22</v>
      </c>
      <c r="C195" s="95" t="s">
        <v>683</v>
      </c>
      <c r="D195" s="91" t="s">
        <v>18</v>
      </c>
      <c r="E195" s="91" t="s">
        <v>191</v>
      </c>
      <c r="F195" s="97">
        <f t="shared" si="16"/>
        <v>250</v>
      </c>
      <c r="G195" s="97"/>
      <c r="H195" s="97"/>
      <c r="I195" s="97">
        <v>250</v>
      </c>
      <c r="J195" s="97"/>
      <c r="K195" s="97"/>
      <c r="L195" s="91" t="s">
        <v>994</v>
      </c>
      <c r="M195" s="82">
        <v>6000</v>
      </c>
    </row>
    <row r="196" spans="1:13" ht="75" customHeight="1" x14ac:dyDescent="0.25">
      <c r="A196" s="291"/>
      <c r="B196" s="33">
        <v>23</v>
      </c>
      <c r="C196" s="95" t="s">
        <v>674</v>
      </c>
      <c r="D196" s="91" t="s">
        <v>18</v>
      </c>
      <c r="E196" s="91" t="s">
        <v>191</v>
      </c>
      <c r="F196" s="97">
        <f t="shared" si="16"/>
        <v>800</v>
      </c>
      <c r="G196" s="97"/>
      <c r="H196" s="97"/>
      <c r="I196" s="97">
        <v>800</v>
      </c>
      <c r="J196" s="97"/>
      <c r="K196" s="97"/>
      <c r="L196" s="91" t="s">
        <v>995</v>
      </c>
      <c r="M196" s="82">
        <v>800</v>
      </c>
    </row>
    <row r="197" spans="1:13" ht="78.75" x14ac:dyDescent="0.25">
      <c r="A197" s="291"/>
      <c r="B197" s="33">
        <v>24</v>
      </c>
      <c r="C197" s="217" t="s">
        <v>675</v>
      </c>
      <c r="D197" s="91" t="s">
        <v>18</v>
      </c>
      <c r="E197" s="91" t="s">
        <v>191</v>
      </c>
      <c r="F197" s="97">
        <f t="shared" si="16"/>
        <v>2500</v>
      </c>
      <c r="G197" s="97"/>
      <c r="H197" s="97"/>
      <c r="I197" s="97">
        <v>2500</v>
      </c>
      <c r="J197" s="97"/>
      <c r="K197" s="97"/>
      <c r="L197" s="91" t="s">
        <v>996</v>
      </c>
      <c r="M197" s="82">
        <v>5</v>
      </c>
    </row>
    <row r="198" spans="1:13" ht="94.5" x14ac:dyDescent="0.25">
      <c r="A198" s="291"/>
      <c r="B198" s="33">
        <v>25</v>
      </c>
      <c r="C198" s="95" t="s">
        <v>676</v>
      </c>
      <c r="D198" s="91" t="s">
        <v>18</v>
      </c>
      <c r="E198" s="91" t="s">
        <v>191</v>
      </c>
      <c r="F198" s="97">
        <f t="shared" si="16"/>
        <v>2980</v>
      </c>
      <c r="G198" s="97">
        <v>1470</v>
      </c>
      <c r="H198" s="97"/>
      <c r="I198" s="97">
        <v>1510</v>
      </c>
      <c r="J198" s="97"/>
      <c r="K198" s="97"/>
      <c r="L198" s="91" t="s">
        <v>1302</v>
      </c>
      <c r="M198" s="82" t="s">
        <v>239</v>
      </c>
    </row>
    <row r="199" spans="1:13" ht="63" x14ac:dyDescent="0.25">
      <c r="A199" s="291"/>
      <c r="B199" s="33">
        <v>26</v>
      </c>
      <c r="C199" s="217" t="s">
        <v>999</v>
      </c>
      <c r="D199" s="91" t="s">
        <v>18</v>
      </c>
      <c r="E199" s="91" t="s">
        <v>191</v>
      </c>
      <c r="F199" s="97">
        <f t="shared" si="16"/>
        <v>996</v>
      </c>
      <c r="G199" s="97"/>
      <c r="H199" s="97"/>
      <c r="I199" s="97">
        <v>996</v>
      </c>
      <c r="J199" s="97"/>
      <c r="K199" s="97"/>
      <c r="L199" s="91" t="s">
        <v>997</v>
      </c>
      <c r="M199" s="82">
        <v>5</v>
      </c>
    </row>
    <row r="200" spans="1:13" ht="87.75" customHeight="1" x14ac:dyDescent="0.25">
      <c r="A200" s="291"/>
      <c r="B200" s="33">
        <v>27</v>
      </c>
      <c r="C200" s="95" t="s">
        <v>680</v>
      </c>
      <c r="D200" s="91" t="s">
        <v>18</v>
      </c>
      <c r="E200" s="91" t="s">
        <v>191</v>
      </c>
      <c r="F200" s="97">
        <f t="shared" si="16"/>
        <v>2000</v>
      </c>
      <c r="G200" s="97"/>
      <c r="H200" s="97"/>
      <c r="I200" s="51">
        <v>2000</v>
      </c>
      <c r="J200" s="97"/>
      <c r="K200" s="97"/>
      <c r="L200" s="91" t="s">
        <v>302</v>
      </c>
      <c r="M200" s="234" t="s">
        <v>50</v>
      </c>
    </row>
    <row r="201" spans="1:13" ht="96" customHeight="1" x14ac:dyDescent="0.25">
      <c r="A201" s="291"/>
      <c r="B201" s="33">
        <v>28</v>
      </c>
      <c r="C201" s="95" t="s">
        <v>684</v>
      </c>
      <c r="D201" s="91" t="s">
        <v>18</v>
      </c>
      <c r="E201" s="91" t="s">
        <v>191</v>
      </c>
      <c r="F201" s="97">
        <f t="shared" si="16"/>
        <v>1000</v>
      </c>
      <c r="G201" s="97"/>
      <c r="H201" s="97"/>
      <c r="I201" s="51">
        <v>1000</v>
      </c>
      <c r="J201" s="97"/>
      <c r="K201" s="97"/>
      <c r="L201" s="91" t="s">
        <v>302</v>
      </c>
      <c r="M201" s="234" t="s">
        <v>50</v>
      </c>
    </row>
    <row r="202" spans="1:13" ht="81.75" customHeight="1" x14ac:dyDescent="0.25">
      <c r="A202" s="291"/>
      <c r="B202" s="33">
        <v>29</v>
      </c>
      <c r="C202" s="95" t="s">
        <v>192</v>
      </c>
      <c r="D202" s="91" t="s">
        <v>18</v>
      </c>
      <c r="E202" s="91" t="s">
        <v>191</v>
      </c>
      <c r="F202" s="97">
        <f t="shared" si="16"/>
        <v>90</v>
      </c>
      <c r="G202" s="97"/>
      <c r="H202" s="97"/>
      <c r="I202" s="51">
        <v>90</v>
      </c>
      <c r="J202" s="97"/>
      <c r="K202" s="97"/>
      <c r="L202" s="91" t="s">
        <v>273</v>
      </c>
      <c r="M202" s="82">
        <v>10</v>
      </c>
    </row>
    <row r="203" spans="1:13" ht="63" x14ac:dyDescent="0.25">
      <c r="A203" s="291"/>
      <c r="B203" s="33">
        <v>30</v>
      </c>
      <c r="C203" s="95" t="s">
        <v>945</v>
      </c>
      <c r="D203" s="91" t="s">
        <v>18</v>
      </c>
      <c r="E203" s="91" t="s">
        <v>191</v>
      </c>
      <c r="F203" s="97">
        <f t="shared" si="16"/>
        <v>5000</v>
      </c>
      <c r="G203" s="97"/>
      <c r="H203" s="97"/>
      <c r="I203" s="51">
        <v>1500</v>
      </c>
      <c r="J203" s="97"/>
      <c r="K203" s="97">
        <v>3500</v>
      </c>
      <c r="L203" s="91" t="s">
        <v>946</v>
      </c>
      <c r="M203" s="91">
        <v>33</v>
      </c>
    </row>
    <row r="204" spans="1:13" ht="99" customHeight="1" x14ac:dyDescent="0.25">
      <c r="A204" s="291"/>
      <c r="B204" s="33">
        <v>31</v>
      </c>
      <c r="C204" s="217" t="s">
        <v>677</v>
      </c>
      <c r="D204" s="91" t="s">
        <v>18</v>
      </c>
      <c r="E204" s="91" t="s">
        <v>191</v>
      </c>
      <c r="F204" s="97">
        <f t="shared" si="16"/>
        <v>700</v>
      </c>
      <c r="G204" s="97"/>
      <c r="H204" s="97"/>
      <c r="I204" s="51">
        <v>700</v>
      </c>
      <c r="J204" s="97"/>
      <c r="K204" s="97"/>
      <c r="L204" s="91" t="s">
        <v>1137</v>
      </c>
      <c r="M204" s="82">
        <v>20</v>
      </c>
    </row>
    <row r="205" spans="1:13" ht="15.75" x14ac:dyDescent="0.25">
      <c r="A205" s="291"/>
      <c r="B205" s="156"/>
      <c r="C205" s="2" t="s">
        <v>6</v>
      </c>
      <c r="D205" s="14"/>
      <c r="E205" s="14"/>
      <c r="F205" s="5">
        <f>SUM(F174:F204)</f>
        <v>67208.03</v>
      </c>
      <c r="G205" s="5">
        <f t="shared" ref="G205" si="17">SUM(G174:G204)</f>
        <v>1470</v>
      </c>
      <c r="H205" s="5"/>
      <c r="I205" s="5">
        <f>SUM(I174:I204)</f>
        <v>52088.1</v>
      </c>
      <c r="J205" s="5"/>
      <c r="K205" s="5">
        <f>SUM(K174:K204)</f>
        <v>13649.93</v>
      </c>
      <c r="L205" s="53"/>
      <c r="M205" s="116"/>
    </row>
    <row r="206" spans="1:13" ht="15.75" x14ac:dyDescent="0.25">
      <c r="A206" s="273" t="s">
        <v>1000</v>
      </c>
      <c r="B206" s="273"/>
      <c r="C206" s="273"/>
      <c r="D206" s="273"/>
      <c r="E206" s="273"/>
      <c r="F206" s="273"/>
      <c r="G206" s="273"/>
      <c r="H206" s="273"/>
      <c r="I206" s="273"/>
      <c r="J206" s="273"/>
      <c r="K206" s="273"/>
      <c r="L206" s="273"/>
      <c r="M206" s="273"/>
    </row>
    <row r="207" spans="1:13" ht="97.5" customHeight="1" x14ac:dyDescent="0.25">
      <c r="A207" s="286" t="s">
        <v>255</v>
      </c>
      <c r="B207" s="33">
        <v>1</v>
      </c>
      <c r="C207" s="95" t="s">
        <v>132</v>
      </c>
      <c r="D207" s="91" t="s">
        <v>18</v>
      </c>
      <c r="E207" s="91" t="s">
        <v>21</v>
      </c>
      <c r="F207" s="97">
        <v>150</v>
      </c>
      <c r="G207" s="91"/>
      <c r="H207" s="91"/>
      <c r="I207" s="91"/>
      <c r="J207" s="91"/>
      <c r="K207" s="97">
        <v>150</v>
      </c>
      <c r="L207" s="82" t="s">
        <v>1001</v>
      </c>
      <c r="M207" s="82" t="s">
        <v>846</v>
      </c>
    </row>
    <row r="208" spans="1:13" ht="94.5" x14ac:dyDescent="0.25">
      <c r="A208" s="286"/>
      <c r="B208" s="33">
        <v>2</v>
      </c>
      <c r="C208" s="95" t="s">
        <v>133</v>
      </c>
      <c r="D208" s="91" t="s">
        <v>18</v>
      </c>
      <c r="E208" s="91" t="s">
        <v>21</v>
      </c>
      <c r="F208" s="97">
        <v>2.7</v>
      </c>
      <c r="G208" s="91"/>
      <c r="H208" s="91"/>
      <c r="I208" s="91">
        <v>2.7</v>
      </c>
      <c r="J208" s="91"/>
      <c r="K208" s="91"/>
      <c r="L208" s="82" t="s">
        <v>261</v>
      </c>
      <c r="M208" s="82">
        <v>3</v>
      </c>
    </row>
    <row r="209" spans="1:13" ht="126" x14ac:dyDescent="0.25">
      <c r="A209" s="286"/>
      <c r="B209" s="33">
        <v>3</v>
      </c>
      <c r="C209" s="95" t="s">
        <v>685</v>
      </c>
      <c r="D209" s="91" t="s">
        <v>18</v>
      </c>
      <c r="E209" s="91" t="s">
        <v>21</v>
      </c>
      <c r="F209" s="97">
        <v>1.5</v>
      </c>
      <c r="G209" s="97"/>
      <c r="H209" s="97"/>
      <c r="I209" s="97">
        <v>1.5</v>
      </c>
      <c r="J209" s="91"/>
      <c r="K209" s="91"/>
      <c r="L209" s="82" t="s">
        <v>261</v>
      </c>
      <c r="M209" s="82">
        <v>1</v>
      </c>
    </row>
    <row r="210" spans="1:13" ht="126" x14ac:dyDescent="0.25">
      <c r="A210" s="286"/>
      <c r="B210" s="33">
        <v>4</v>
      </c>
      <c r="C210" s="46" t="s">
        <v>134</v>
      </c>
      <c r="D210" s="91" t="s">
        <v>18</v>
      </c>
      <c r="E210" s="91" t="s">
        <v>409</v>
      </c>
      <c r="F210" s="97">
        <v>20</v>
      </c>
      <c r="G210" s="97"/>
      <c r="H210" s="97"/>
      <c r="I210" s="97">
        <v>20</v>
      </c>
      <c r="J210" s="91"/>
      <c r="K210" s="91"/>
      <c r="L210" s="82" t="s">
        <v>261</v>
      </c>
      <c r="M210" s="82">
        <v>8</v>
      </c>
    </row>
    <row r="211" spans="1:13" ht="143.25" customHeight="1" x14ac:dyDescent="0.25">
      <c r="A211" s="286"/>
      <c r="B211" s="33">
        <v>5</v>
      </c>
      <c r="C211" s="46" t="s">
        <v>135</v>
      </c>
      <c r="D211" s="91" t="s">
        <v>18</v>
      </c>
      <c r="E211" s="82" t="s">
        <v>21</v>
      </c>
      <c r="F211" s="97">
        <v>10</v>
      </c>
      <c r="G211" s="97"/>
      <c r="H211" s="97"/>
      <c r="I211" s="97">
        <v>10</v>
      </c>
      <c r="J211" s="91"/>
      <c r="K211" s="91"/>
      <c r="L211" s="82" t="s">
        <v>261</v>
      </c>
      <c r="M211" s="82">
        <v>1</v>
      </c>
    </row>
    <row r="212" spans="1:13" ht="94.5" x14ac:dyDescent="0.25">
      <c r="A212" s="286"/>
      <c r="B212" s="33">
        <v>6</v>
      </c>
      <c r="C212" s="46" t="s">
        <v>136</v>
      </c>
      <c r="D212" s="91" t="s">
        <v>18</v>
      </c>
      <c r="E212" s="82" t="s">
        <v>21</v>
      </c>
      <c r="F212" s="97">
        <v>8</v>
      </c>
      <c r="G212" s="97"/>
      <c r="H212" s="97"/>
      <c r="I212" s="97">
        <v>8</v>
      </c>
      <c r="J212" s="91"/>
      <c r="K212" s="91"/>
      <c r="L212" s="82" t="s">
        <v>1002</v>
      </c>
      <c r="M212" s="82">
        <v>4</v>
      </c>
    </row>
    <row r="213" spans="1:13" ht="220.5" x14ac:dyDescent="0.25">
      <c r="A213" s="286"/>
      <c r="B213" s="33">
        <v>7</v>
      </c>
      <c r="C213" s="83" t="s">
        <v>137</v>
      </c>
      <c r="D213" s="91" t="s">
        <v>18</v>
      </c>
      <c r="E213" s="82" t="s">
        <v>21</v>
      </c>
      <c r="F213" s="97">
        <v>1.5</v>
      </c>
      <c r="G213" s="97"/>
      <c r="H213" s="97"/>
      <c r="I213" s="97">
        <v>1.5</v>
      </c>
      <c r="J213" s="91"/>
      <c r="K213" s="91"/>
      <c r="L213" s="82" t="s">
        <v>261</v>
      </c>
      <c r="M213" s="82">
        <v>1</v>
      </c>
    </row>
    <row r="214" spans="1:13" ht="207.75" customHeight="1" x14ac:dyDescent="0.25">
      <c r="A214" s="286"/>
      <c r="B214" s="33">
        <v>8</v>
      </c>
      <c r="C214" s="83" t="s">
        <v>847</v>
      </c>
      <c r="D214" s="91" t="s">
        <v>18</v>
      </c>
      <c r="E214" s="82" t="s">
        <v>409</v>
      </c>
      <c r="F214" s="97">
        <v>2</v>
      </c>
      <c r="G214" s="97"/>
      <c r="H214" s="97"/>
      <c r="I214" s="97">
        <v>2</v>
      </c>
      <c r="J214" s="91"/>
      <c r="K214" s="91"/>
      <c r="L214" s="82" t="s">
        <v>261</v>
      </c>
      <c r="M214" s="82">
        <v>1</v>
      </c>
    </row>
    <row r="215" spans="1:13" ht="94.5" x14ac:dyDescent="0.25">
      <c r="A215" s="286"/>
      <c r="B215" s="33">
        <v>9</v>
      </c>
      <c r="C215" s="46" t="s">
        <v>138</v>
      </c>
      <c r="D215" s="91" t="s">
        <v>18</v>
      </c>
      <c r="E215" s="82" t="s">
        <v>21</v>
      </c>
      <c r="F215" s="97">
        <v>3</v>
      </c>
      <c r="G215" s="97"/>
      <c r="H215" s="97"/>
      <c r="I215" s="97">
        <v>3</v>
      </c>
      <c r="J215" s="91"/>
      <c r="K215" s="91"/>
      <c r="L215" s="82" t="s">
        <v>261</v>
      </c>
      <c r="M215" s="82">
        <v>2</v>
      </c>
    </row>
    <row r="216" spans="1:13" ht="141.75" x14ac:dyDescent="0.25">
      <c r="A216" s="286"/>
      <c r="B216" s="33">
        <v>10</v>
      </c>
      <c r="C216" s="46" t="s">
        <v>139</v>
      </c>
      <c r="D216" s="91" t="s">
        <v>18</v>
      </c>
      <c r="E216" s="82" t="s">
        <v>21</v>
      </c>
      <c r="F216" s="97">
        <v>2</v>
      </c>
      <c r="G216" s="97"/>
      <c r="H216" s="97"/>
      <c r="I216" s="97">
        <v>2</v>
      </c>
      <c r="J216" s="91"/>
      <c r="K216" s="91"/>
      <c r="L216" s="82" t="s">
        <v>1003</v>
      </c>
      <c r="M216" s="82">
        <v>150</v>
      </c>
    </row>
    <row r="217" spans="1:13" ht="94.5" x14ac:dyDescent="0.25">
      <c r="A217" s="286"/>
      <c r="B217" s="33">
        <v>11</v>
      </c>
      <c r="C217" s="46" t="s">
        <v>140</v>
      </c>
      <c r="D217" s="91" t="s">
        <v>18</v>
      </c>
      <c r="E217" s="82" t="s">
        <v>21</v>
      </c>
      <c r="F217" s="97">
        <v>10</v>
      </c>
      <c r="G217" s="97"/>
      <c r="H217" s="97"/>
      <c r="I217" s="97">
        <v>10</v>
      </c>
      <c r="J217" s="91"/>
      <c r="K217" s="91"/>
      <c r="L217" s="82" t="s">
        <v>261</v>
      </c>
      <c r="M217" s="82">
        <v>1</v>
      </c>
    </row>
    <row r="218" spans="1:13" ht="117" customHeight="1" x14ac:dyDescent="0.25">
      <c r="A218" s="286"/>
      <c r="B218" s="33">
        <v>12</v>
      </c>
      <c r="C218" s="46" t="s">
        <v>141</v>
      </c>
      <c r="D218" s="91" t="s">
        <v>18</v>
      </c>
      <c r="E218" s="82" t="s">
        <v>21</v>
      </c>
      <c r="F218" s="97">
        <v>50</v>
      </c>
      <c r="G218" s="97"/>
      <c r="H218" s="97"/>
      <c r="I218" s="97">
        <v>50</v>
      </c>
      <c r="J218" s="91"/>
      <c r="K218" s="91"/>
      <c r="L218" s="82" t="s">
        <v>261</v>
      </c>
      <c r="M218" s="82">
        <v>2</v>
      </c>
    </row>
    <row r="219" spans="1:13" ht="114" customHeight="1" x14ac:dyDescent="0.25">
      <c r="A219" s="286"/>
      <c r="B219" s="33">
        <v>13</v>
      </c>
      <c r="C219" s="46" t="s">
        <v>686</v>
      </c>
      <c r="D219" s="91" t="s">
        <v>18</v>
      </c>
      <c r="E219" s="82" t="s">
        <v>21</v>
      </c>
      <c r="F219" s="97">
        <v>8</v>
      </c>
      <c r="G219" s="97"/>
      <c r="H219" s="97"/>
      <c r="I219" s="97">
        <v>8</v>
      </c>
      <c r="J219" s="91"/>
      <c r="K219" s="91"/>
      <c r="L219" s="82" t="s">
        <v>261</v>
      </c>
      <c r="M219" s="82">
        <v>2</v>
      </c>
    </row>
    <row r="220" spans="1:13" ht="94.5" x14ac:dyDescent="0.25">
      <c r="A220" s="286"/>
      <c r="B220" s="33">
        <v>14</v>
      </c>
      <c r="C220" s="46" t="s">
        <v>142</v>
      </c>
      <c r="D220" s="91" t="s">
        <v>18</v>
      </c>
      <c r="E220" s="82" t="s">
        <v>21</v>
      </c>
      <c r="F220" s="97">
        <v>5</v>
      </c>
      <c r="G220" s="97"/>
      <c r="H220" s="97"/>
      <c r="I220" s="97">
        <v>5</v>
      </c>
      <c r="J220" s="91"/>
      <c r="K220" s="91"/>
      <c r="L220" s="82" t="s">
        <v>1004</v>
      </c>
      <c r="M220" s="82">
        <v>1</v>
      </c>
    </row>
    <row r="221" spans="1:13" ht="94.5" x14ac:dyDescent="0.25">
      <c r="A221" s="286"/>
      <c r="B221" s="33">
        <v>15</v>
      </c>
      <c r="C221" s="46" t="s">
        <v>143</v>
      </c>
      <c r="D221" s="91" t="s">
        <v>18</v>
      </c>
      <c r="E221" s="82" t="s">
        <v>21</v>
      </c>
      <c r="F221" s="97">
        <v>12</v>
      </c>
      <c r="G221" s="97"/>
      <c r="H221" s="97"/>
      <c r="I221" s="97">
        <v>12</v>
      </c>
      <c r="J221" s="91"/>
      <c r="K221" s="91"/>
      <c r="L221" s="82" t="s">
        <v>566</v>
      </c>
      <c r="M221" s="82">
        <v>1</v>
      </c>
    </row>
    <row r="222" spans="1:13" ht="94.5" x14ac:dyDescent="0.25">
      <c r="A222" s="286"/>
      <c r="B222" s="33">
        <v>16</v>
      </c>
      <c r="C222" s="46" t="s">
        <v>144</v>
      </c>
      <c r="D222" s="91" t="s">
        <v>18</v>
      </c>
      <c r="E222" s="82" t="s">
        <v>21</v>
      </c>
      <c r="F222" s="97">
        <v>4</v>
      </c>
      <c r="G222" s="97"/>
      <c r="H222" s="97"/>
      <c r="I222" s="97">
        <v>4</v>
      </c>
      <c r="J222" s="91"/>
      <c r="K222" s="91"/>
      <c r="L222" s="82" t="s">
        <v>261</v>
      </c>
      <c r="M222" s="82">
        <v>1</v>
      </c>
    </row>
    <row r="223" spans="1:13" ht="172.5" customHeight="1" x14ac:dyDescent="0.25">
      <c r="A223" s="286"/>
      <c r="B223" s="33">
        <v>17</v>
      </c>
      <c r="C223" s="46" t="s">
        <v>145</v>
      </c>
      <c r="D223" s="91" t="s">
        <v>18</v>
      </c>
      <c r="E223" s="82" t="s">
        <v>21</v>
      </c>
      <c r="F223" s="97">
        <v>2.5</v>
      </c>
      <c r="G223" s="91"/>
      <c r="H223" s="91"/>
      <c r="I223" s="91">
        <v>2.5</v>
      </c>
      <c r="J223" s="91"/>
      <c r="K223" s="91"/>
      <c r="L223" s="82" t="s">
        <v>261</v>
      </c>
      <c r="M223" s="82">
        <v>3</v>
      </c>
    </row>
    <row r="224" spans="1:13" ht="146.25" customHeight="1" x14ac:dyDescent="0.25">
      <c r="A224" s="286"/>
      <c r="B224" s="33">
        <v>18</v>
      </c>
      <c r="C224" s="46" t="s">
        <v>949</v>
      </c>
      <c r="D224" s="91" t="s">
        <v>18</v>
      </c>
      <c r="E224" s="82" t="s">
        <v>21</v>
      </c>
      <c r="F224" s="97">
        <v>3</v>
      </c>
      <c r="G224" s="91"/>
      <c r="H224" s="91"/>
      <c r="I224" s="97">
        <v>3</v>
      </c>
      <c r="J224" s="91"/>
      <c r="K224" s="91"/>
      <c r="L224" s="82" t="s">
        <v>261</v>
      </c>
      <c r="M224" s="82">
        <v>1</v>
      </c>
    </row>
    <row r="225" spans="1:13" ht="94.5" x14ac:dyDescent="0.25">
      <c r="A225" s="286"/>
      <c r="B225" s="33">
        <v>19</v>
      </c>
      <c r="C225" s="46" t="s">
        <v>146</v>
      </c>
      <c r="D225" s="91" t="s">
        <v>18</v>
      </c>
      <c r="E225" s="82" t="s">
        <v>21</v>
      </c>
      <c r="F225" s="97">
        <v>2</v>
      </c>
      <c r="G225" s="91"/>
      <c r="H225" s="91"/>
      <c r="I225" s="97">
        <v>2</v>
      </c>
      <c r="J225" s="91"/>
      <c r="K225" s="91"/>
      <c r="L225" s="82" t="s">
        <v>261</v>
      </c>
      <c r="M225" s="82">
        <v>2</v>
      </c>
    </row>
    <row r="226" spans="1:13" ht="84.75" customHeight="1" x14ac:dyDescent="0.25">
      <c r="A226" s="286"/>
      <c r="B226" s="33">
        <v>20</v>
      </c>
      <c r="C226" s="46" t="s">
        <v>147</v>
      </c>
      <c r="D226" s="91" t="s">
        <v>18</v>
      </c>
      <c r="E226" s="82" t="s">
        <v>21</v>
      </c>
      <c r="F226" s="97">
        <v>15</v>
      </c>
      <c r="G226" s="91"/>
      <c r="H226" s="91"/>
      <c r="I226" s="97">
        <v>15</v>
      </c>
      <c r="J226" s="91"/>
      <c r="K226" s="91"/>
      <c r="L226" s="82" t="s">
        <v>261</v>
      </c>
      <c r="M226" s="82">
        <v>1</v>
      </c>
    </row>
    <row r="227" spans="1:13" ht="82.5" customHeight="1" x14ac:dyDescent="0.25">
      <c r="A227" s="286"/>
      <c r="B227" s="33">
        <v>21</v>
      </c>
      <c r="C227" s="46" t="s">
        <v>148</v>
      </c>
      <c r="D227" s="91" t="s">
        <v>18</v>
      </c>
      <c r="E227" s="82" t="s">
        <v>21</v>
      </c>
      <c r="F227" s="97">
        <v>6</v>
      </c>
      <c r="G227" s="91"/>
      <c r="H227" s="91"/>
      <c r="I227" s="97">
        <v>6</v>
      </c>
      <c r="J227" s="91"/>
      <c r="K227" s="91"/>
      <c r="L227" s="82" t="s">
        <v>261</v>
      </c>
      <c r="M227" s="82">
        <v>1</v>
      </c>
    </row>
    <row r="228" spans="1:13" ht="115.5" customHeight="1" x14ac:dyDescent="0.25">
      <c r="A228" s="286"/>
      <c r="B228" s="33">
        <v>22</v>
      </c>
      <c r="C228" s="46" t="s">
        <v>149</v>
      </c>
      <c r="D228" s="91" t="s">
        <v>18</v>
      </c>
      <c r="E228" s="82" t="s">
        <v>21</v>
      </c>
      <c r="F228" s="97">
        <v>13</v>
      </c>
      <c r="G228" s="91"/>
      <c r="H228" s="91"/>
      <c r="I228" s="97">
        <v>13</v>
      </c>
      <c r="J228" s="91"/>
      <c r="K228" s="91"/>
      <c r="L228" s="82" t="s">
        <v>261</v>
      </c>
      <c r="M228" s="82">
        <v>2</v>
      </c>
    </row>
    <row r="229" spans="1:13" ht="195.75" customHeight="1" x14ac:dyDescent="0.25">
      <c r="A229" s="286"/>
      <c r="B229" s="33">
        <v>23</v>
      </c>
      <c r="C229" s="21" t="s">
        <v>150</v>
      </c>
      <c r="D229" s="91" t="s">
        <v>18</v>
      </c>
      <c r="E229" s="82" t="s">
        <v>21</v>
      </c>
      <c r="F229" s="97">
        <v>2.5</v>
      </c>
      <c r="G229" s="97"/>
      <c r="H229" s="97"/>
      <c r="I229" s="97">
        <v>2.5</v>
      </c>
      <c r="J229" s="97"/>
      <c r="K229" s="97"/>
      <c r="L229" s="82" t="s">
        <v>1138</v>
      </c>
      <c r="M229" s="82">
        <v>1</v>
      </c>
    </row>
    <row r="230" spans="1:13" ht="180.75" customHeight="1" x14ac:dyDescent="0.25">
      <c r="A230" s="286"/>
      <c r="B230" s="33">
        <v>24</v>
      </c>
      <c r="C230" s="46" t="s">
        <v>151</v>
      </c>
      <c r="D230" s="91" t="s">
        <v>18</v>
      </c>
      <c r="E230" s="82" t="s">
        <v>21</v>
      </c>
      <c r="F230" s="97">
        <v>4</v>
      </c>
      <c r="G230" s="97"/>
      <c r="H230" s="97"/>
      <c r="I230" s="97">
        <v>4</v>
      </c>
      <c r="J230" s="97"/>
      <c r="K230" s="97"/>
      <c r="L230" s="82" t="s">
        <v>261</v>
      </c>
      <c r="M230" s="82">
        <v>4</v>
      </c>
    </row>
    <row r="231" spans="1:13" ht="94.5" x14ac:dyDescent="0.25">
      <c r="A231" s="286"/>
      <c r="B231" s="33">
        <v>25</v>
      </c>
      <c r="C231" s="46" t="s">
        <v>687</v>
      </c>
      <c r="D231" s="91" t="s">
        <v>18</v>
      </c>
      <c r="E231" s="82" t="s">
        <v>21</v>
      </c>
      <c r="F231" s="97">
        <v>7</v>
      </c>
      <c r="G231" s="97"/>
      <c r="H231" s="97"/>
      <c r="I231" s="97">
        <v>7</v>
      </c>
      <c r="J231" s="97"/>
      <c r="K231" s="97"/>
      <c r="L231" s="82" t="s">
        <v>1005</v>
      </c>
      <c r="M231" s="82">
        <v>1</v>
      </c>
    </row>
    <row r="232" spans="1:13" ht="83.25" customHeight="1" x14ac:dyDescent="0.25">
      <c r="A232" s="286"/>
      <c r="B232" s="33">
        <v>26</v>
      </c>
      <c r="C232" s="46" t="s">
        <v>152</v>
      </c>
      <c r="D232" s="91" t="s">
        <v>18</v>
      </c>
      <c r="E232" s="82" t="s">
        <v>21</v>
      </c>
      <c r="F232" s="97">
        <v>10</v>
      </c>
      <c r="G232" s="97"/>
      <c r="H232" s="97"/>
      <c r="I232" s="97">
        <v>10</v>
      </c>
      <c r="J232" s="97"/>
      <c r="K232" s="97"/>
      <c r="L232" s="82" t="s">
        <v>1005</v>
      </c>
      <c r="M232" s="82">
        <v>1</v>
      </c>
    </row>
    <row r="233" spans="1:13" ht="103.5" customHeight="1" x14ac:dyDescent="0.25">
      <c r="A233" s="286"/>
      <c r="B233" s="33">
        <v>27</v>
      </c>
      <c r="C233" s="46" t="s">
        <v>153</v>
      </c>
      <c r="D233" s="91" t="s">
        <v>18</v>
      </c>
      <c r="E233" s="82" t="s">
        <v>21</v>
      </c>
      <c r="F233" s="97">
        <v>30</v>
      </c>
      <c r="G233" s="97"/>
      <c r="H233" s="97"/>
      <c r="I233" s="97">
        <v>30</v>
      </c>
      <c r="J233" s="97"/>
      <c r="K233" s="97"/>
      <c r="L233" s="82" t="s">
        <v>261</v>
      </c>
      <c r="M233" s="82">
        <v>2</v>
      </c>
    </row>
    <row r="234" spans="1:13" ht="100.5" customHeight="1" x14ac:dyDescent="0.25">
      <c r="A234" s="286"/>
      <c r="B234" s="33">
        <v>28</v>
      </c>
      <c r="C234" s="46" t="s">
        <v>154</v>
      </c>
      <c r="D234" s="91" t="s">
        <v>18</v>
      </c>
      <c r="E234" s="82" t="s">
        <v>21</v>
      </c>
      <c r="F234" s="97">
        <v>50</v>
      </c>
      <c r="G234" s="97"/>
      <c r="H234" s="97"/>
      <c r="I234" s="97">
        <v>50</v>
      </c>
      <c r="J234" s="97"/>
      <c r="K234" s="97"/>
      <c r="L234" s="82" t="s">
        <v>261</v>
      </c>
      <c r="M234" s="82" t="s">
        <v>47</v>
      </c>
    </row>
    <row r="235" spans="1:13" ht="82.5" customHeight="1" x14ac:dyDescent="0.25">
      <c r="A235" s="286"/>
      <c r="B235" s="33">
        <v>29</v>
      </c>
      <c r="C235" s="46" t="s">
        <v>688</v>
      </c>
      <c r="D235" s="91" t="s">
        <v>18</v>
      </c>
      <c r="E235" s="82" t="s">
        <v>21</v>
      </c>
      <c r="F235" s="97">
        <v>8</v>
      </c>
      <c r="G235" s="97"/>
      <c r="H235" s="97"/>
      <c r="I235" s="97">
        <v>8</v>
      </c>
      <c r="J235" s="97"/>
      <c r="K235" s="97"/>
      <c r="L235" s="82" t="s">
        <v>261</v>
      </c>
      <c r="M235" s="82">
        <v>1</v>
      </c>
    </row>
    <row r="236" spans="1:13" ht="81.75" customHeight="1" x14ac:dyDescent="0.25">
      <c r="A236" s="286"/>
      <c r="B236" s="33">
        <v>30</v>
      </c>
      <c r="C236" s="46" t="s">
        <v>155</v>
      </c>
      <c r="D236" s="91" t="s">
        <v>18</v>
      </c>
      <c r="E236" s="82" t="s">
        <v>21</v>
      </c>
      <c r="F236" s="97">
        <v>10</v>
      </c>
      <c r="G236" s="97"/>
      <c r="H236" s="97"/>
      <c r="I236" s="97">
        <v>10</v>
      </c>
      <c r="J236" s="97"/>
      <c r="K236" s="97"/>
      <c r="L236" s="82" t="s">
        <v>1006</v>
      </c>
      <c r="M236" s="82">
        <v>268</v>
      </c>
    </row>
    <row r="237" spans="1:13" ht="94.5" x14ac:dyDescent="0.25">
      <c r="A237" s="286"/>
      <c r="B237" s="33">
        <v>31</v>
      </c>
      <c r="C237" s="46" t="s">
        <v>689</v>
      </c>
      <c r="D237" s="91" t="s">
        <v>18</v>
      </c>
      <c r="E237" s="82" t="s">
        <v>21</v>
      </c>
      <c r="F237" s="97">
        <v>2.5</v>
      </c>
      <c r="G237" s="97"/>
      <c r="H237" s="97"/>
      <c r="I237" s="97">
        <v>2.5</v>
      </c>
      <c r="J237" s="97"/>
      <c r="K237" s="97"/>
      <c r="L237" s="82" t="s">
        <v>1007</v>
      </c>
      <c r="M237" s="82">
        <v>4</v>
      </c>
    </row>
    <row r="238" spans="1:13" ht="108" customHeight="1" x14ac:dyDescent="0.25">
      <c r="A238" s="286"/>
      <c r="B238" s="33">
        <v>32</v>
      </c>
      <c r="C238" s="46" t="s">
        <v>1315</v>
      </c>
      <c r="D238" s="91" t="s">
        <v>18</v>
      </c>
      <c r="E238" s="82" t="s">
        <v>21</v>
      </c>
      <c r="F238" s="97">
        <v>2.5</v>
      </c>
      <c r="G238" s="97"/>
      <c r="H238" s="97"/>
      <c r="I238" s="97">
        <v>2.5</v>
      </c>
      <c r="J238" s="97"/>
      <c r="K238" s="97"/>
      <c r="L238" s="82" t="s">
        <v>261</v>
      </c>
      <c r="M238" s="82">
        <v>2</v>
      </c>
    </row>
    <row r="239" spans="1:13" ht="103.5" customHeight="1" x14ac:dyDescent="0.25">
      <c r="A239" s="286"/>
      <c r="B239" s="33">
        <v>33</v>
      </c>
      <c r="C239" s="46" t="s">
        <v>156</v>
      </c>
      <c r="D239" s="91" t="s">
        <v>18</v>
      </c>
      <c r="E239" s="82" t="s">
        <v>21</v>
      </c>
      <c r="F239" s="97">
        <v>3</v>
      </c>
      <c r="G239" s="97"/>
      <c r="H239" s="97"/>
      <c r="I239" s="97">
        <v>3</v>
      </c>
      <c r="J239" s="97"/>
      <c r="K239" s="97"/>
      <c r="L239" s="82" t="s">
        <v>261</v>
      </c>
      <c r="M239" s="82">
        <v>1</v>
      </c>
    </row>
    <row r="240" spans="1:13" ht="110.25" x14ac:dyDescent="0.25">
      <c r="A240" s="286"/>
      <c r="B240" s="33">
        <v>34</v>
      </c>
      <c r="C240" s="46" t="s">
        <v>848</v>
      </c>
      <c r="D240" s="91" t="s">
        <v>18</v>
      </c>
      <c r="E240" s="82" t="s">
        <v>690</v>
      </c>
      <c r="F240" s="97">
        <v>2.5</v>
      </c>
      <c r="G240" s="97"/>
      <c r="H240" s="97"/>
      <c r="I240" s="97">
        <v>2.5</v>
      </c>
      <c r="J240" s="97"/>
      <c r="K240" s="97"/>
      <c r="L240" s="82" t="s">
        <v>261</v>
      </c>
      <c r="M240" s="82">
        <v>1</v>
      </c>
    </row>
    <row r="241" spans="1:13" ht="113.25" customHeight="1" x14ac:dyDescent="0.25">
      <c r="A241" s="286"/>
      <c r="B241" s="33">
        <v>35</v>
      </c>
      <c r="C241" s="46" t="s">
        <v>157</v>
      </c>
      <c r="D241" s="91" t="s">
        <v>18</v>
      </c>
      <c r="E241" s="82" t="s">
        <v>21</v>
      </c>
      <c r="F241" s="97">
        <v>3</v>
      </c>
      <c r="G241" s="97"/>
      <c r="H241" s="97"/>
      <c r="I241" s="97">
        <v>3</v>
      </c>
      <c r="J241" s="97"/>
      <c r="K241" s="97"/>
      <c r="L241" s="82" t="s">
        <v>261</v>
      </c>
      <c r="M241" s="82">
        <v>1</v>
      </c>
    </row>
    <row r="242" spans="1:13" ht="133.5" customHeight="1" x14ac:dyDescent="0.25">
      <c r="A242" s="286"/>
      <c r="B242" s="33">
        <v>36</v>
      </c>
      <c r="C242" s="46" t="s">
        <v>158</v>
      </c>
      <c r="D242" s="91" t="s">
        <v>18</v>
      </c>
      <c r="E242" s="82" t="s">
        <v>21</v>
      </c>
      <c r="F242" s="97">
        <v>5</v>
      </c>
      <c r="G242" s="97"/>
      <c r="H242" s="97"/>
      <c r="I242" s="97">
        <v>5</v>
      </c>
      <c r="J242" s="97"/>
      <c r="K242" s="97"/>
      <c r="L242" s="82" t="s">
        <v>261</v>
      </c>
      <c r="M242" s="82">
        <v>1</v>
      </c>
    </row>
    <row r="243" spans="1:13" ht="15.75" x14ac:dyDescent="0.25">
      <c r="A243" s="286"/>
      <c r="B243" s="156"/>
      <c r="C243" s="2" t="s">
        <v>6</v>
      </c>
      <c r="D243" s="14"/>
      <c r="E243" s="14"/>
      <c r="F243" s="5">
        <f>SUM(F207:F242)</f>
        <v>471.2</v>
      </c>
      <c r="G243" s="97"/>
      <c r="H243" s="5"/>
      <c r="I243" s="5">
        <f>SUM(I207:I242)</f>
        <v>321.2</v>
      </c>
      <c r="J243" s="5"/>
      <c r="K243" s="5">
        <f>SUM(K207:K242)</f>
        <v>150</v>
      </c>
      <c r="L243" s="7"/>
      <c r="M243" s="116"/>
    </row>
    <row r="244" spans="1:13" ht="15.75" x14ac:dyDescent="0.25">
      <c r="A244" s="273" t="s">
        <v>1009</v>
      </c>
      <c r="B244" s="273"/>
      <c r="C244" s="273"/>
      <c r="D244" s="273"/>
      <c r="E244" s="273"/>
      <c r="F244" s="273"/>
      <c r="G244" s="273"/>
      <c r="H244" s="273"/>
      <c r="I244" s="273"/>
      <c r="J244" s="273"/>
      <c r="K244" s="273"/>
      <c r="L244" s="273"/>
      <c r="M244" s="273"/>
    </row>
    <row r="245" spans="1:13" ht="126" customHeight="1" x14ac:dyDescent="0.25">
      <c r="A245" s="286" t="s">
        <v>95</v>
      </c>
      <c r="B245" s="33">
        <v>1</v>
      </c>
      <c r="C245" s="46" t="s">
        <v>127</v>
      </c>
      <c r="D245" s="91" t="s">
        <v>18</v>
      </c>
      <c r="E245" s="82" t="s">
        <v>21</v>
      </c>
      <c r="F245" s="97">
        <f t="shared" ref="F245:F253" si="18">G245+H245+I245+J245+K245</f>
        <v>2</v>
      </c>
      <c r="G245" s="97"/>
      <c r="H245" s="97"/>
      <c r="I245" s="97">
        <v>2</v>
      </c>
      <c r="J245" s="97"/>
      <c r="K245" s="97"/>
      <c r="L245" s="82" t="s">
        <v>1010</v>
      </c>
      <c r="M245" s="82">
        <v>1</v>
      </c>
    </row>
    <row r="246" spans="1:13" ht="126" x14ac:dyDescent="0.25">
      <c r="A246" s="286"/>
      <c r="B246" s="33">
        <v>2</v>
      </c>
      <c r="C246" s="46" t="s">
        <v>128</v>
      </c>
      <c r="D246" s="91" t="s">
        <v>18</v>
      </c>
      <c r="E246" s="82" t="s">
        <v>21</v>
      </c>
      <c r="F246" s="97">
        <f t="shared" si="18"/>
        <v>5</v>
      </c>
      <c r="G246" s="97"/>
      <c r="H246" s="97"/>
      <c r="I246" s="97">
        <v>5</v>
      </c>
      <c r="J246" s="97"/>
      <c r="K246" s="97"/>
      <c r="L246" s="82" t="s">
        <v>261</v>
      </c>
      <c r="M246" s="82">
        <v>1</v>
      </c>
    </row>
    <row r="247" spans="1:13" ht="81.75" customHeight="1" x14ac:dyDescent="0.25">
      <c r="A247" s="286"/>
      <c r="B247" s="33">
        <v>3</v>
      </c>
      <c r="C247" s="46" t="s">
        <v>691</v>
      </c>
      <c r="D247" s="91" t="s">
        <v>18</v>
      </c>
      <c r="E247" s="82" t="s">
        <v>21</v>
      </c>
      <c r="F247" s="97">
        <f t="shared" si="18"/>
        <v>3</v>
      </c>
      <c r="G247" s="97"/>
      <c r="H247" s="97"/>
      <c r="I247" s="97">
        <v>3</v>
      </c>
      <c r="J247" s="97"/>
      <c r="K247" s="97"/>
      <c r="L247" s="82" t="str">
        <f>L246</f>
        <v>Кількість заходів, одиниць</v>
      </c>
      <c r="M247" s="82" t="s">
        <v>47</v>
      </c>
    </row>
    <row r="248" spans="1:13" ht="84" customHeight="1" x14ac:dyDescent="0.25">
      <c r="A248" s="286"/>
      <c r="B248" s="33">
        <v>4</v>
      </c>
      <c r="C248" s="46" t="s">
        <v>129</v>
      </c>
      <c r="D248" s="91" t="s">
        <v>18</v>
      </c>
      <c r="E248" s="82" t="s">
        <v>21</v>
      </c>
      <c r="F248" s="97">
        <f t="shared" si="18"/>
        <v>60</v>
      </c>
      <c r="G248" s="97"/>
      <c r="H248" s="97"/>
      <c r="I248" s="97">
        <v>60</v>
      </c>
      <c r="J248" s="97"/>
      <c r="K248" s="97"/>
      <c r="L248" s="82" t="str">
        <f t="shared" ref="L248:M250" si="19">L247</f>
        <v>Кількість заходів, одиниць</v>
      </c>
      <c r="M248" s="82" t="s">
        <v>46</v>
      </c>
    </row>
    <row r="249" spans="1:13" ht="105" customHeight="1" x14ac:dyDescent="0.25">
      <c r="A249" s="286"/>
      <c r="B249" s="33">
        <v>5</v>
      </c>
      <c r="C249" s="46" t="s">
        <v>130</v>
      </c>
      <c r="D249" s="91" t="s">
        <v>18</v>
      </c>
      <c r="E249" s="82" t="s">
        <v>21</v>
      </c>
      <c r="F249" s="97">
        <f t="shared" si="18"/>
        <v>5</v>
      </c>
      <c r="G249" s="97"/>
      <c r="H249" s="97"/>
      <c r="I249" s="97">
        <v>5</v>
      </c>
      <c r="J249" s="97"/>
      <c r="K249" s="97"/>
      <c r="L249" s="82" t="str">
        <f t="shared" si="19"/>
        <v>Кількість заходів, одиниць</v>
      </c>
      <c r="M249" s="82" t="str">
        <f t="shared" si="19"/>
        <v>1</v>
      </c>
    </row>
    <row r="250" spans="1:13" ht="83.25" customHeight="1" x14ac:dyDescent="0.25">
      <c r="A250" s="286"/>
      <c r="B250" s="33">
        <v>6</v>
      </c>
      <c r="C250" s="46" t="s">
        <v>131</v>
      </c>
      <c r="D250" s="91" t="s">
        <v>18</v>
      </c>
      <c r="E250" s="82" t="s">
        <v>21</v>
      </c>
      <c r="F250" s="97">
        <f t="shared" si="18"/>
        <v>5</v>
      </c>
      <c r="G250" s="97"/>
      <c r="H250" s="97"/>
      <c r="I250" s="97">
        <v>5</v>
      </c>
      <c r="J250" s="97"/>
      <c r="K250" s="97"/>
      <c r="L250" s="82" t="str">
        <f t="shared" si="19"/>
        <v>Кількість заходів, одиниць</v>
      </c>
      <c r="M250" s="82" t="str">
        <f t="shared" si="19"/>
        <v>1</v>
      </c>
    </row>
    <row r="251" spans="1:13" ht="84" customHeight="1" x14ac:dyDescent="0.25">
      <c r="A251" s="286"/>
      <c r="B251" s="33">
        <v>7</v>
      </c>
      <c r="C251" s="46" t="s">
        <v>424</v>
      </c>
      <c r="D251" s="91" t="s">
        <v>18</v>
      </c>
      <c r="E251" s="82" t="s">
        <v>21</v>
      </c>
      <c r="F251" s="97">
        <f t="shared" ref="F251:F252" si="20">G251+H251+I251+J251+K251</f>
        <v>40</v>
      </c>
      <c r="G251" s="97"/>
      <c r="H251" s="97"/>
      <c r="I251" s="97">
        <v>40</v>
      </c>
      <c r="J251" s="97"/>
      <c r="K251" s="97"/>
      <c r="L251" s="82" t="str">
        <f>L249</f>
        <v>Кількість заходів, одиниць</v>
      </c>
      <c r="M251" s="82" t="str">
        <f>M249</f>
        <v>1</v>
      </c>
    </row>
    <row r="252" spans="1:13" ht="111" customHeight="1" x14ac:dyDescent="0.25">
      <c r="A252" s="286"/>
      <c r="B252" s="173">
        <v>8</v>
      </c>
      <c r="C252" s="175" t="s">
        <v>1255</v>
      </c>
      <c r="D252" s="174" t="s">
        <v>18</v>
      </c>
      <c r="E252" s="176" t="s">
        <v>21</v>
      </c>
      <c r="F252" s="177">
        <f t="shared" si="20"/>
        <v>250</v>
      </c>
      <c r="G252" s="177"/>
      <c r="H252" s="177">
        <v>125</v>
      </c>
      <c r="I252" s="177">
        <v>125</v>
      </c>
      <c r="J252" s="177"/>
      <c r="K252" s="177"/>
      <c r="L252" s="176" t="str">
        <f>L249</f>
        <v>Кількість заходів, одиниць</v>
      </c>
      <c r="M252" s="176" t="str">
        <f>M249</f>
        <v>1</v>
      </c>
    </row>
    <row r="253" spans="1:13" ht="198.75" customHeight="1" x14ac:dyDescent="0.25">
      <c r="A253" s="286"/>
      <c r="B253" s="33">
        <v>9</v>
      </c>
      <c r="C253" s="95" t="s">
        <v>1280</v>
      </c>
      <c r="D253" s="91" t="s">
        <v>18</v>
      </c>
      <c r="E253" s="82" t="s">
        <v>21</v>
      </c>
      <c r="F253" s="97">
        <f t="shared" si="18"/>
        <v>350</v>
      </c>
      <c r="G253" s="97"/>
      <c r="H253" s="97"/>
      <c r="I253" s="97">
        <v>350</v>
      </c>
      <c r="J253" s="97"/>
      <c r="K253" s="97"/>
      <c r="L253" s="82" t="str">
        <f>L250</f>
        <v>Кількість заходів, одиниць</v>
      </c>
      <c r="M253" s="180" t="s">
        <v>48</v>
      </c>
    </row>
    <row r="254" spans="1:13" ht="15.75" x14ac:dyDescent="0.25">
      <c r="A254" s="21"/>
      <c r="B254" s="150"/>
      <c r="C254" s="2" t="s">
        <v>6</v>
      </c>
      <c r="D254" s="96"/>
      <c r="E254" s="5"/>
      <c r="F254" s="5">
        <f>SUM(F245:F253)</f>
        <v>720</v>
      </c>
      <c r="G254" s="97"/>
      <c r="H254" s="5">
        <f>SUM(H245:H253)</f>
        <v>125</v>
      </c>
      <c r="I254" s="5">
        <f>SUM(I245:I253)</f>
        <v>595</v>
      </c>
      <c r="J254" s="5"/>
      <c r="K254" s="5"/>
      <c r="L254" s="2"/>
      <c r="M254" s="99"/>
    </row>
    <row r="255" spans="1:13" ht="15.75" x14ac:dyDescent="0.25">
      <c r="A255" s="273" t="s">
        <v>1139</v>
      </c>
      <c r="B255" s="273"/>
      <c r="C255" s="273"/>
      <c r="D255" s="273"/>
      <c r="E255" s="273"/>
      <c r="F255" s="273"/>
      <c r="G255" s="273"/>
      <c r="H255" s="273"/>
      <c r="I255" s="273"/>
      <c r="J255" s="273"/>
      <c r="K255" s="273"/>
      <c r="L255" s="273"/>
      <c r="M255" s="273"/>
    </row>
    <row r="256" spans="1:13" ht="132.75" customHeight="1" x14ac:dyDescent="0.25">
      <c r="A256" s="21" t="s">
        <v>117</v>
      </c>
      <c r="B256" s="157">
        <v>1</v>
      </c>
      <c r="C256" s="90" t="s">
        <v>768</v>
      </c>
      <c r="D256" s="89" t="s">
        <v>18</v>
      </c>
      <c r="E256" s="89" t="s">
        <v>769</v>
      </c>
      <c r="F256" s="54">
        <f>G256+I256+J256+K256</f>
        <v>3166.7</v>
      </c>
      <c r="G256" s="54">
        <v>2453.6999999999998</v>
      </c>
      <c r="H256" s="54"/>
      <c r="I256" s="54"/>
      <c r="J256" s="54"/>
      <c r="K256" s="54">
        <v>713</v>
      </c>
      <c r="L256" s="55" t="s">
        <v>770</v>
      </c>
      <c r="M256" s="117">
        <v>3</v>
      </c>
    </row>
    <row r="257" spans="1:13" ht="126" x14ac:dyDescent="0.25">
      <c r="A257" s="280" t="s">
        <v>118</v>
      </c>
      <c r="B257" s="157">
        <v>2</v>
      </c>
      <c r="C257" s="90" t="s">
        <v>771</v>
      </c>
      <c r="D257" s="89" t="s">
        <v>18</v>
      </c>
      <c r="E257" s="89" t="s">
        <v>772</v>
      </c>
      <c r="F257" s="54">
        <f>G257+I257</f>
        <v>522.4</v>
      </c>
      <c r="G257" s="54">
        <v>518</v>
      </c>
      <c r="H257" s="54"/>
      <c r="I257" s="54">
        <v>4.4000000000000004</v>
      </c>
      <c r="J257" s="54"/>
      <c r="K257" s="54"/>
      <c r="L257" s="89" t="s">
        <v>806</v>
      </c>
      <c r="M257" s="118">
        <v>2000</v>
      </c>
    </row>
    <row r="258" spans="1:13" ht="81" customHeight="1" x14ac:dyDescent="0.25">
      <c r="A258" s="281"/>
      <c r="B258" s="33">
        <v>3</v>
      </c>
      <c r="C258" s="90" t="s">
        <v>320</v>
      </c>
      <c r="D258" s="89" t="s">
        <v>18</v>
      </c>
      <c r="E258" s="89" t="s">
        <v>97</v>
      </c>
      <c r="F258" s="54">
        <f>I258+K258</f>
        <v>25.2</v>
      </c>
      <c r="G258" s="54"/>
      <c r="H258" s="54"/>
      <c r="I258" s="54">
        <v>25.2</v>
      </c>
      <c r="J258" s="54"/>
      <c r="K258" s="54"/>
      <c r="L258" s="55" t="s">
        <v>20</v>
      </c>
      <c r="M258" s="118">
        <v>7</v>
      </c>
    </row>
    <row r="259" spans="1:13" ht="94.5" x14ac:dyDescent="0.25">
      <c r="A259" s="281"/>
      <c r="B259" s="157">
        <v>4</v>
      </c>
      <c r="C259" s="90" t="s">
        <v>98</v>
      </c>
      <c r="D259" s="89" t="s">
        <v>18</v>
      </c>
      <c r="E259" s="89" t="s">
        <v>97</v>
      </c>
      <c r="F259" s="54">
        <f>I259+K259</f>
        <v>760.1</v>
      </c>
      <c r="G259" s="54"/>
      <c r="H259" s="54"/>
      <c r="I259" s="54">
        <v>760.1</v>
      </c>
      <c r="J259" s="54"/>
      <c r="K259" s="54"/>
      <c r="L259" s="55" t="s">
        <v>275</v>
      </c>
      <c r="M259" s="118">
        <v>8300</v>
      </c>
    </row>
    <row r="260" spans="1:13" ht="94.5" x14ac:dyDescent="0.25">
      <c r="A260" s="281"/>
      <c r="B260" s="157">
        <v>5</v>
      </c>
      <c r="C260" s="90" t="s">
        <v>99</v>
      </c>
      <c r="D260" s="89" t="s">
        <v>18</v>
      </c>
      <c r="E260" s="89" t="s">
        <v>97</v>
      </c>
      <c r="F260" s="54">
        <v>12</v>
      </c>
      <c r="G260" s="54"/>
      <c r="H260" s="54"/>
      <c r="I260" s="54"/>
      <c r="J260" s="54"/>
      <c r="K260" s="54">
        <v>12</v>
      </c>
      <c r="L260" s="55" t="s">
        <v>276</v>
      </c>
      <c r="M260" s="118">
        <v>300</v>
      </c>
    </row>
    <row r="261" spans="1:13" ht="102" customHeight="1" x14ac:dyDescent="0.25">
      <c r="A261" s="281"/>
      <c r="B261" s="157">
        <v>6</v>
      </c>
      <c r="C261" s="90" t="s">
        <v>101</v>
      </c>
      <c r="D261" s="89" t="s">
        <v>18</v>
      </c>
      <c r="E261" s="89" t="s">
        <v>102</v>
      </c>
      <c r="F261" s="54">
        <f>G261+I261</f>
        <v>316.5</v>
      </c>
      <c r="G261" s="54">
        <v>214.5</v>
      </c>
      <c r="H261" s="54"/>
      <c r="I261" s="54">
        <v>102</v>
      </c>
      <c r="J261" s="54"/>
      <c r="K261" s="54"/>
      <c r="L261" s="56" t="s">
        <v>1011</v>
      </c>
      <c r="M261" s="118">
        <v>30</v>
      </c>
    </row>
    <row r="262" spans="1:13" ht="115.5" customHeight="1" x14ac:dyDescent="0.25">
      <c r="A262" s="281"/>
      <c r="B262" s="157">
        <v>7</v>
      </c>
      <c r="C262" s="90" t="s">
        <v>807</v>
      </c>
      <c r="D262" s="89" t="s">
        <v>18</v>
      </c>
      <c r="E262" s="89" t="s">
        <v>96</v>
      </c>
      <c r="F262" s="54">
        <v>758.2</v>
      </c>
      <c r="G262" s="54">
        <v>758.2</v>
      </c>
      <c r="H262" s="54"/>
      <c r="I262" s="54"/>
      <c r="J262" s="54"/>
      <c r="K262" s="54"/>
      <c r="L262" s="56" t="s">
        <v>1012</v>
      </c>
      <c r="M262" s="118">
        <v>345</v>
      </c>
    </row>
    <row r="263" spans="1:13" ht="31.5" x14ac:dyDescent="0.25">
      <c r="A263" s="281"/>
      <c r="B263" s="33">
        <v>8</v>
      </c>
      <c r="C263" s="90" t="s">
        <v>321</v>
      </c>
      <c r="D263" s="89"/>
      <c r="E263" s="89"/>
      <c r="F263" s="54"/>
      <c r="G263" s="54"/>
      <c r="H263" s="54"/>
      <c r="I263" s="54"/>
      <c r="J263" s="54"/>
      <c r="K263" s="54"/>
      <c r="L263" s="89"/>
      <c r="M263" s="118"/>
    </row>
    <row r="264" spans="1:13" ht="63" x14ac:dyDescent="0.25">
      <c r="A264" s="281"/>
      <c r="B264" s="278"/>
      <c r="C264" s="90" t="s">
        <v>365</v>
      </c>
      <c r="D264" s="89" t="s">
        <v>18</v>
      </c>
      <c r="E264" s="89" t="s">
        <v>100</v>
      </c>
      <c r="F264" s="54">
        <f>I264+K264</f>
        <v>1900</v>
      </c>
      <c r="G264" s="54"/>
      <c r="H264" s="54"/>
      <c r="I264" s="54">
        <v>1900</v>
      </c>
      <c r="J264" s="54"/>
      <c r="K264" s="54"/>
      <c r="L264" s="55" t="s">
        <v>1013</v>
      </c>
      <c r="M264" s="118">
        <v>850</v>
      </c>
    </row>
    <row r="265" spans="1:13" ht="85.5" customHeight="1" x14ac:dyDescent="0.25">
      <c r="A265" s="281"/>
      <c r="B265" s="278"/>
      <c r="C265" s="90" t="s">
        <v>366</v>
      </c>
      <c r="D265" s="89" t="s">
        <v>18</v>
      </c>
      <c r="E265" s="89" t="s">
        <v>103</v>
      </c>
      <c r="F265" s="54">
        <f>I265+K265</f>
        <v>500</v>
      </c>
      <c r="G265" s="54"/>
      <c r="H265" s="54"/>
      <c r="I265" s="54">
        <v>500</v>
      </c>
      <c r="J265" s="54"/>
      <c r="K265" s="54"/>
      <c r="L265" s="55" t="s">
        <v>1014</v>
      </c>
      <c r="M265" s="118">
        <v>125</v>
      </c>
    </row>
    <row r="266" spans="1:13" ht="96.75" customHeight="1" x14ac:dyDescent="0.25">
      <c r="A266" s="281"/>
      <c r="B266" s="278"/>
      <c r="C266" s="57" t="s">
        <v>1140</v>
      </c>
      <c r="D266" s="89" t="s">
        <v>18</v>
      </c>
      <c r="E266" s="119" t="s">
        <v>96</v>
      </c>
      <c r="F266" s="54">
        <v>268</v>
      </c>
      <c r="G266" s="54"/>
      <c r="H266" s="54"/>
      <c r="I266" s="54">
        <v>268</v>
      </c>
      <c r="J266" s="54"/>
      <c r="K266" s="54"/>
      <c r="L266" s="55" t="s">
        <v>1015</v>
      </c>
      <c r="M266" s="118" t="s">
        <v>1016</v>
      </c>
    </row>
    <row r="267" spans="1:13" ht="96.75" customHeight="1" x14ac:dyDescent="0.25">
      <c r="A267" s="281"/>
      <c r="B267" s="278"/>
      <c r="C267" s="57" t="s">
        <v>1209</v>
      </c>
      <c r="D267" s="146" t="s">
        <v>18</v>
      </c>
      <c r="E267" s="119" t="s">
        <v>96</v>
      </c>
      <c r="F267" s="144">
        <v>38.4</v>
      </c>
      <c r="G267" s="144"/>
      <c r="H267" s="144"/>
      <c r="I267" s="144">
        <v>38.4</v>
      </c>
      <c r="J267" s="144"/>
      <c r="K267" s="144"/>
      <c r="L267" s="145" t="s">
        <v>1210</v>
      </c>
      <c r="M267" s="118" t="s">
        <v>65</v>
      </c>
    </row>
    <row r="268" spans="1:13" ht="87" customHeight="1" x14ac:dyDescent="0.25">
      <c r="A268" s="281"/>
      <c r="B268" s="278"/>
      <c r="C268" s="90" t="s">
        <v>773</v>
      </c>
      <c r="D268" s="89" t="s">
        <v>18</v>
      </c>
      <c r="E268" s="89" t="s">
        <v>104</v>
      </c>
      <c r="F268" s="54">
        <v>1243.7</v>
      </c>
      <c r="G268" s="54"/>
      <c r="H268" s="54"/>
      <c r="I268" s="54">
        <v>1243.7</v>
      </c>
      <c r="J268" s="54"/>
      <c r="K268" s="54"/>
      <c r="L268" s="55" t="s">
        <v>808</v>
      </c>
      <c r="M268" s="118">
        <v>82</v>
      </c>
    </row>
    <row r="269" spans="1:13" ht="34.5" customHeight="1" x14ac:dyDescent="0.25">
      <c r="A269" s="281"/>
      <c r="B269" s="278"/>
      <c r="C269" s="57" t="s">
        <v>367</v>
      </c>
      <c r="D269" s="277" t="s">
        <v>18</v>
      </c>
      <c r="E269" s="277" t="s">
        <v>97</v>
      </c>
      <c r="F269" s="54">
        <f>I269+K269</f>
        <v>345.6</v>
      </c>
      <c r="G269" s="54"/>
      <c r="H269" s="54"/>
      <c r="I269" s="54">
        <v>345.6</v>
      </c>
      <c r="J269" s="54"/>
      <c r="K269" s="54"/>
      <c r="L269" s="276" t="s">
        <v>808</v>
      </c>
      <c r="M269" s="118">
        <v>16</v>
      </c>
    </row>
    <row r="270" spans="1:13" ht="51" customHeight="1" x14ac:dyDescent="0.25">
      <c r="A270" s="281"/>
      <c r="B270" s="278"/>
      <c r="C270" s="57" t="s">
        <v>368</v>
      </c>
      <c r="D270" s="277"/>
      <c r="E270" s="277"/>
      <c r="F270" s="54">
        <v>29.3</v>
      </c>
      <c r="G270" s="54"/>
      <c r="H270" s="54"/>
      <c r="I270" s="54">
        <v>29.3</v>
      </c>
      <c r="J270" s="54"/>
      <c r="K270" s="54"/>
      <c r="L270" s="276"/>
      <c r="M270" s="118">
        <v>6</v>
      </c>
    </row>
    <row r="271" spans="1:13" ht="84" customHeight="1" x14ac:dyDescent="0.25">
      <c r="A271" s="281"/>
      <c r="B271" s="278"/>
      <c r="C271" s="57" t="s">
        <v>105</v>
      </c>
      <c r="D271" s="89" t="s">
        <v>18</v>
      </c>
      <c r="E271" s="89" t="s">
        <v>97</v>
      </c>
      <c r="F271" s="54">
        <f>I271+K271</f>
        <v>420.8</v>
      </c>
      <c r="G271" s="54"/>
      <c r="H271" s="54"/>
      <c r="I271" s="54">
        <v>420.8</v>
      </c>
      <c r="J271" s="54"/>
      <c r="K271" s="54"/>
      <c r="L271" s="55" t="s">
        <v>808</v>
      </c>
      <c r="M271" s="118">
        <v>29</v>
      </c>
    </row>
    <row r="272" spans="1:13" ht="104.25" customHeight="1" x14ac:dyDescent="0.25">
      <c r="A272" s="281"/>
      <c r="B272" s="278"/>
      <c r="C272" s="57" t="s">
        <v>106</v>
      </c>
      <c r="D272" s="91" t="s">
        <v>18</v>
      </c>
      <c r="E272" s="120" t="s">
        <v>399</v>
      </c>
      <c r="F272" s="54">
        <f>I272+K272</f>
        <v>448</v>
      </c>
      <c r="G272" s="54"/>
      <c r="H272" s="54"/>
      <c r="I272" s="54">
        <v>448</v>
      </c>
      <c r="J272" s="54"/>
      <c r="K272" s="54"/>
      <c r="L272" s="55" t="s">
        <v>808</v>
      </c>
      <c r="M272" s="118">
        <v>31</v>
      </c>
    </row>
    <row r="273" spans="1:13" ht="117.75" customHeight="1" x14ac:dyDescent="0.25">
      <c r="A273" s="281"/>
      <c r="B273" s="157">
        <v>9</v>
      </c>
      <c r="C273" s="46" t="s">
        <v>809</v>
      </c>
      <c r="D273" s="91" t="s">
        <v>18</v>
      </c>
      <c r="E273" s="89" t="s">
        <v>774</v>
      </c>
      <c r="F273" s="54">
        <v>1500</v>
      </c>
      <c r="G273" s="54"/>
      <c r="H273" s="54"/>
      <c r="I273" s="54">
        <v>1500</v>
      </c>
      <c r="J273" s="54"/>
      <c r="K273" s="54"/>
      <c r="L273" s="55" t="s">
        <v>1141</v>
      </c>
      <c r="M273" s="118">
        <v>500</v>
      </c>
    </row>
    <row r="274" spans="1:13" ht="78.75" x14ac:dyDescent="0.25">
      <c r="A274" s="281"/>
      <c r="B274" s="284">
        <v>10</v>
      </c>
      <c r="C274" s="285" t="s">
        <v>107</v>
      </c>
      <c r="D274" s="286" t="s">
        <v>18</v>
      </c>
      <c r="E274" s="277" t="s">
        <v>96</v>
      </c>
      <c r="F274" s="287">
        <f>G274+H274+I274+J274+K274</f>
        <v>161.4</v>
      </c>
      <c r="G274" s="287"/>
      <c r="H274" s="287"/>
      <c r="I274" s="287">
        <v>161.4</v>
      </c>
      <c r="J274" s="287"/>
      <c r="K274" s="287"/>
      <c r="L274" s="55" t="s">
        <v>1142</v>
      </c>
      <c r="M274" s="118" t="s">
        <v>54</v>
      </c>
    </row>
    <row r="275" spans="1:13" ht="32.25" customHeight="1" x14ac:dyDescent="0.25">
      <c r="A275" s="281"/>
      <c r="B275" s="284"/>
      <c r="C275" s="285"/>
      <c r="D275" s="286"/>
      <c r="E275" s="277"/>
      <c r="F275" s="288"/>
      <c r="G275" s="288"/>
      <c r="H275" s="288"/>
      <c r="I275" s="288"/>
      <c r="J275" s="288"/>
      <c r="K275" s="288"/>
      <c r="L275" s="55" t="s">
        <v>341</v>
      </c>
      <c r="M275" s="118">
        <v>55</v>
      </c>
    </row>
    <row r="276" spans="1:13" ht="47.25" hidden="1" customHeight="1" x14ac:dyDescent="0.25">
      <c r="A276" s="281"/>
      <c r="B276" s="284"/>
      <c r="C276" s="285"/>
      <c r="D276" s="286"/>
      <c r="E276" s="277"/>
      <c r="F276" s="288"/>
      <c r="G276" s="288"/>
      <c r="H276" s="288"/>
      <c r="I276" s="288"/>
      <c r="J276" s="288"/>
      <c r="K276" s="288"/>
      <c r="L276" s="55" t="s">
        <v>108</v>
      </c>
      <c r="M276" s="118">
        <v>65</v>
      </c>
    </row>
    <row r="277" spans="1:13" ht="31.5" customHeight="1" x14ac:dyDescent="0.25">
      <c r="A277" s="281"/>
      <c r="B277" s="284"/>
      <c r="C277" s="285"/>
      <c r="D277" s="286"/>
      <c r="E277" s="277"/>
      <c r="F277" s="289"/>
      <c r="G277" s="289"/>
      <c r="H277" s="289"/>
      <c r="I277" s="289"/>
      <c r="J277" s="289"/>
      <c r="K277" s="289"/>
      <c r="L277" s="55" t="s">
        <v>1019</v>
      </c>
      <c r="M277" s="118">
        <v>1640.8</v>
      </c>
    </row>
    <row r="278" spans="1:13" ht="111" customHeight="1" x14ac:dyDescent="0.25">
      <c r="A278" s="281"/>
      <c r="B278" s="157">
        <v>11</v>
      </c>
      <c r="C278" s="90" t="s">
        <v>322</v>
      </c>
      <c r="D278" s="89" t="s">
        <v>18</v>
      </c>
      <c r="E278" s="89" t="s">
        <v>109</v>
      </c>
      <c r="F278" s="54">
        <f>I278+K278+G278</f>
        <v>648</v>
      </c>
      <c r="G278" s="54">
        <v>648</v>
      </c>
      <c r="H278" s="54"/>
      <c r="I278" s="54"/>
      <c r="J278" s="54"/>
      <c r="K278" s="54"/>
      <c r="L278" s="58" t="s">
        <v>1020</v>
      </c>
      <c r="M278" s="118">
        <v>1</v>
      </c>
    </row>
    <row r="279" spans="1:13" ht="78.75" x14ac:dyDescent="0.25">
      <c r="A279" s="281"/>
      <c r="B279" s="157">
        <v>12</v>
      </c>
      <c r="C279" s="90" t="s">
        <v>323</v>
      </c>
      <c r="D279" s="89" t="s">
        <v>18</v>
      </c>
      <c r="E279" s="89" t="s">
        <v>96</v>
      </c>
      <c r="F279" s="54">
        <f>I279+K279</f>
        <v>130.9</v>
      </c>
      <c r="G279" s="54"/>
      <c r="H279" s="54"/>
      <c r="I279" s="54">
        <v>130.9</v>
      </c>
      <c r="J279" s="54"/>
      <c r="K279" s="54"/>
      <c r="L279" s="58" t="s">
        <v>1021</v>
      </c>
      <c r="M279" s="118">
        <v>8</v>
      </c>
    </row>
    <row r="280" spans="1:13" ht="84.75" customHeight="1" x14ac:dyDescent="0.25">
      <c r="A280" s="281"/>
      <c r="B280" s="157">
        <f>B279+1</f>
        <v>13</v>
      </c>
      <c r="C280" s="90" t="s">
        <v>324</v>
      </c>
      <c r="D280" s="89" t="s">
        <v>18</v>
      </c>
      <c r="E280" s="89" t="s">
        <v>96</v>
      </c>
      <c r="F280" s="54">
        <v>126.5</v>
      </c>
      <c r="G280" s="54">
        <v>126.5</v>
      </c>
      <c r="H280" s="54"/>
      <c r="I280" s="54"/>
      <c r="J280" s="54"/>
      <c r="K280" s="54"/>
      <c r="L280" s="89" t="s">
        <v>1022</v>
      </c>
      <c r="M280" s="118">
        <v>37</v>
      </c>
    </row>
    <row r="281" spans="1:13" ht="86.25" customHeight="1" x14ac:dyDescent="0.25">
      <c r="A281" s="281"/>
      <c r="B281" s="157">
        <f>B280+1</f>
        <v>14</v>
      </c>
      <c r="C281" s="90" t="s">
        <v>810</v>
      </c>
      <c r="D281" s="89" t="s">
        <v>18</v>
      </c>
      <c r="E281" s="89" t="s">
        <v>96</v>
      </c>
      <c r="F281" s="54">
        <v>710</v>
      </c>
      <c r="G281" s="54">
        <v>710</v>
      </c>
      <c r="H281" s="54"/>
      <c r="I281" s="54"/>
      <c r="J281" s="54"/>
      <c r="K281" s="54"/>
      <c r="L281" s="89" t="s">
        <v>370</v>
      </c>
      <c r="M281" s="121" t="s">
        <v>49</v>
      </c>
    </row>
    <row r="282" spans="1:13" ht="96.75" customHeight="1" x14ac:dyDescent="0.25">
      <c r="A282" s="281"/>
      <c r="B282" s="157">
        <f t="shared" ref="B282:B294" si="21">B281+1</f>
        <v>15</v>
      </c>
      <c r="C282" s="90" t="s">
        <v>64</v>
      </c>
      <c r="D282" s="89" t="s">
        <v>18</v>
      </c>
      <c r="E282" s="89" t="s">
        <v>97</v>
      </c>
      <c r="F282" s="54">
        <f>I282+K282</f>
        <v>231.6</v>
      </c>
      <c r="G282" s="54"/>
      <c r="H282" s="54"/>
      <c r="I282" s="54">
        <v>231.6</v>
      </c>
      <c r="J282" s="54"/>
      <c r="K282" s="54"/>
      <c r="L282" s="55" t="s">
        <v>1023</v>
      </c>
      <c r="M282" s="118">
        <v>1</v>
      </c>
    </row>
    <row r="283" spans="1:13" ht="103.5" customHeight="1" x14ac:dyDescent="0.25">
      <c r="A283" s="281"/>
      <c r="B283" s="157">
        <f t="shared" si="21"/>
        <v>16</v>
      </c>
      <c r="C283" s="90" t="s">
        <v>41</v>
      </c>
      <c r="D283" s="89" t="s">
        <v>18</v>
      </c>
      <c r="E283" s="89" t="s">
        <v>97</v>
      </c>
      <c r="F283" s="54">
        <f>I283+K283</f>
        <v>297.3</v>
      </c>
      <c r="G283" s="54"/>
      <c r="H283" s="54"/>
      <c r="I283" s="54">
        <v>297.3</v>
      </c>
      <c r="J283" s="54"/>
      <c r="K283" s="54"/>
      <c r="L283" s="55" t="s">
        <v>1024</v>
      </c>
      <c r="M283" s="118">
        <v>55</v>
      </c>
    </row>
    <row r="284" spans="1:13" ht="96.75" customHeight="1" x14ac:dyDescent="0.25">
      <c r="A284" s="281"/>
      <c r="B284" s="157">
        <f t="shared" si="21"/>
        <v>17</v>
      </c>
      <c r="C284" s="90" t="s">
        <v>775</v>
      </c>
      <c r="D284" s="89" t="s">
        <v>18</v>
      </c>
      <c r="E284" s="89" t="s">
        <v>97</v>
      </c>
      <c r="F284" s="54">
        <v>39.799999999999997</v>
      </c>
      <c r="G284" s="54"/>
      <c r="H284" s="54"/>
      <c r="I284" s="54">
        <v>39.799999999999997</v>
      </c>
      <c r="J284" s="54"/>
      <c r="K284" s="54"/>
      <c r="L284" s="55" t="s">
        <v>1024</v>
      </c>
      <c r="M284" s="118">
        <v>4</v>
      </c>
    </row>
    <row r="285" spans="1:13" ht="96.75" customHeight="1" x14ac:dyDescent="0.25">
      <c r="A285" s="281"/>
      <c r="B285" s="157">
        <f t="shared" si="21"/>
        <v>18</v>
      </c>
      <c r="C285" s="90" t="s">
        <v>776</v>
      </c>
      <c r="D285" s="89" t="s">
        <v>18</v>
      </c>
      <c r="E285" s="89" t="s">
        <v>97</v>
      </c>
      <c r="F285" s="54">
        <v>222.3</v>
      </c>
      <c r="G285" s="54"/>
      <c r="H285" s="54"/>
      <c r="I285" s="54">
        <v>222.3</v>
      </c>
      <c r="J285" s="54"/>
      <c r="K285" s="54"/>
      <c r="L285" s="55" t="s">
        <v>1024</v>
      </c>
      <c r="M285" s="118">
        <v>38</v>
      </c>
    </row>
    <row r="286" spans="1:13" ht="94.5" x14ac:dyDescent="0.25">
      <c r="A286" s="281"/>
      <c r="B286" s="157">
        <f t="shared" si="21"/>
        <v>19</v>
      </c>
      <c r="C286" s="57" t="s">
        <v>777</v>
      </c>
      <c r="D286" s="89" t="s">
        <v>18</v>
      </c>
      <c r="E286" s="89" t="s">
        <v>97</v>
      </c>
      <c r="F286" s="54">
        <v>894.1</v>
      </c>
      <c r="G286" s="54"/>
      <c r="H286" s="54"/>
      <c r="I286" s="54">
        <v>894.1</v>
      </c>
      <c r="J286" s="54"/>
      <c r="K286" s="54"/>
      <c r="L286" s="89" t="s">
        <v>1281</v>
      </c>
      <c r="M286" s="118" t="s">
        <v>1025</v>
      </c>
    </row>
    <row r="287" spans="1:13" ht="148.5" customHeight="1" x14ac:dyDescent="0.25">
      <c r="A287" s="281"/>
      <c r="B287" s="157">
        <f t="shared" si="21"/>
        <v>20</v>
      </c>
      <c r="C287" s="57" t="s">
        <v>811</v>
      </c>
      <c r="D287" s="89" t="s">
        <v>18</v>
      </c>
      <c r="E287" s="89" t="s">
        <v>110</v>
      </c>
      <c r="F287" s="54">
        <f t="shared" ref="F287" si="22">I287+K287</f>
        <v>500</v>
      </c>
      <c r="G287" s="54"/>
      <c r="H287" s="54"/>
      <c r="I287" s="54"/>
      <c r="J287" s="54"/>
      <c r="K287" s="54">
        <v>500</v>
      </c>
      <c r="L287" s="55" t="s">
        <v>812</v>
      </c>
      <c r="M287" s="117">
        <v>1250</v>
      </c>
    </row>
    <row r="288" spans="1:13" ht="141.75" x14ac:dyDescent="0.25">
      <c r="A288" s="281"/>
      <c r="B288" s="157">
        <f t="shared" si="21"/>
        <v>21</v>
      </c>
      <c r="C288" s="95" t="s">
        <v>112</v>
      </c>
      <c r="D288" s="91" t="s">
        <v>18</v>
      </c>
      <c r="E288" s="89" t="s">
        <v>111</v>
      </c>
      <c r="F288" s="54">
        <v>40</v>
      </c>
      <c r="G288" s="54"/>
      <c r="H288" s="54"/>
      <c r="I288" s="54">
        <v>40</v>
      </c>
      <c r="J288" s="54"/>
      <c r="K288" s="54"/>
      <c r="L288" s="91" t="s">
        <v>988</v>
      </c>
      <c r="M288" s="82">
        <v>5</v>
      </c>
    </row>
    <row r="289" spans="1:13" ht="299.25" x14ac:dyDescent="0.25">
      <c r="A289" s="281"/>
      <c r="B289" s="157">
        <f t="shared" si="21"/>
        <v>22</v>
      </c>
      <c r="C289" s="95" t="s">
        <v>928</v>
      </c>
      <c r="D289" s="91" t="s">
        <v>18</v>
      </c>
      <c r="E289" s="89" t="s">
        <v>113</v>
      </c>
      <c r="F289" s="54">
        <f>I289+K289</f>
        <v>823.7</v>
      </c>
      <c r="G289" s="54"/>
      <c r="H289" s="54"/>
      <c r="I289" s="54">
        <v>823.7</v>
      </c>
      <c r="J289" s="54"/>
      <c r="K289" s="54"/>
      <c r="L289" s="91" t="s">
        <v>369</v>
      </c>
      <c r="M289" s="82">
        <v>12</v>
      </c>
    </row>
    <row r="290" spans="1:13" ht="94.5" x14ac:dyDescent="0.25">
      <c r="A290" s="281"/>
      <c r="B290" s="157">
        <f t="shared" si="21"/>
        <v>23</v>
      </c>
      <c r="C290" s="90" t="s">
        <v>114</v>
      </c>
      <c r="D290" s="89" t="s">
        <v>18</v>
      </c>
      <c r="E290" s="89" t="s">
        <v>115</v>
      </c>
      <c r="F290" s="54">
        <v>540.5</v>
      </c>
      <c r="G290" s="54"/>
      <c r="H290" s="54"/>
      <c r="I290" s="54">
        <v>80</v>
      </c>
      <c r="J290" s="54"/>
      <c r="K290" s="54">
        <v>460.5</v>
      </c>
      <c r="L290" s="89" t="s">
        <v>370</v>
      </c>
      <c r="M290" s="118">
        <v>56</v>
      </c>
    </row>
    <row r="291" spans="1:13" ht="110.25" x14ac:dyDescent="0.25">
      <c r="A291" s="281"/>
      <c r="B291" s="157">
        <f>B290+1</f>
        <v>24</v>
      </c>
      <c r="C291" s="90" t="s">
        <v>778</v>
      </c>
      <c r="D291" s="89" t="s">
        <v>18</v>
      </c>
      <c r="E291" s="89" t="s">
        <v>115</v>
      </c>
      <c r="F291" s="54">
        <f t="shared" ref="F291" si="23">I291+K291</f>
        <v>1145</v>
      </c>
      <c r="G291" s="54"/>
      <c r="H291" s="54"/>
      <c r="I291" s="54"/>
      <c r="J291" s="54"/>
      <c r="K291" s="54">
        <v>1145</v>
      </c>
      <c r="L291" s="89" t="s">
        <v>355</v>
      </c>
      <c r="M291" s="118">
        <v>2</v>
      </c>
    </row>
    <row r="292" spans="1:13" ht="99.75" customHeight="1" x14ac:dyDescent="0.25">
      <c r="A292" s="281"/>
      <c r="B292" s="157">
        <f t="shared" si="21"/>
        <v>25</v>
      </c>
      <c r="C292" s="90" t="s">
        <v>813</v>
      </c>
      <c r="D292" s="89" t="s">
        <v>18</v>
      </c>
      <c r="E292" s="89" t="s">
        <v>115</v>
      </c>
      <c r="F292" s="54">
        <v>90</v>
      </c>
      <c r="G292" s="54"/>
      <c r="H292" s="54"/>
      <c r="I292" s="54">
        <v>90</v>
      </c>
      <c r="J292" s="54"/>
      <c r="K292" s="54"/>
      <c r="L292" s="89" t="s">
        <v>371</v>
      </c>
      <c r="M292" s="118">
        <v>3</v>
      </c>
    </row>
    <row r="293" spans="1:13" ht="117" customHeight="1" x14ac:dyDescent="0.25">
      <c r="A293" s="281"/>
      <c r="B293" s="157">
        <f t="shared" si="21"/>
        <v>26</v>
      </c>
      <c r="C293" s="95" t="s">
        <v>1026</v>
      </c>
      <c r="D293" s="89" t="s">
        <v>18</v>
      </c>
      <c r="E293" s="89" t="s">
        <v>116</v>
      </c>
      <c r="F293" s="54">
        <f t="shared" ref="F293:F294" si="24">I293+K293</f>
        <v>400</v>
      </c>
      <c r="G293" s="54"/>
      <c r="H293" s="54"/>
      <c r="I293" s="54"/>
      <c r="J293" s="54"/>
      <c r="K293" s="54">
        <v>400</v>
      </c>
      <c r="L293" s="89" t="s">
        <v>302</v>
      </c>
      <c r="M293" s="118">
        <v>1</v>
      </c>
    </row>
    <row r="294" spans="1:13" ht="117" customHeight="1" x14ac:dyDescent="0.25">
      <c r="A294" s="281"/>
      <c r="B294" s="157">
        <f t="shared" si="21"/>
        <v>27</v>
      </c>
      <c r="C294" s="95" t="s">
        <v>1027</v>
      </c>
      <c r="D294" s="89" t="s">
        <v>18</v>
      </c>
      <c r="E294" s="89" t="s">
        <v>116</v>
      </c>
      <c r="F294" s="54">
        <f t="shared" si="24"/>
        <v>400</v>
      </c>
      <c r="G294" s="54"/>
      <c r="H294" s="54"/>
      <c r="I294" s="54"/>
      <c r="J294" s="54"/>
      <c r="K294" s="54">
        <v>400</v>
      </c>
      <c r="L294" s="89" t="s">
        <v>302</v>
      </c>
      <c r="M294" s="118">
        <v>1</v>
      </c>
    </row>
    <row r="295" spans="1:13" ht="117" customHeight="1" x14ac:dyDescent="0.25">
      <c r="A295" s="281"/>
      <c r="B295" s="157">
        <f>B294+1</f>
        <v>28</v>
      </c>
      <c r="C295" s="267" t="s">
        <v>342</v>
      </c>
      <c r="D295" s="89" t="s">
        <v>18</v>
      </c>
      <c r="E295" s="89" t="s">
        <v>116</v>
      </c>
      <c r="F295" s="54">
        <f>I295+K295</f>
        <v>400</v>
      </c>
      <c r="G295" s="54"/>
      <c r="H295" s="54"/>
      <c r="I295" s="54">
        <v>400</v>
      </c>
      <c r="J295" s="54"/>
      <c r="K295" s="54"/>
      <c r="L295" s="89" t="s">
        <v>302</v>
      </c>
      <c r="M295" s="118">
        <v>1</v>
      </c>
    </row>
    <row r="296" spans="1:13" ht="117" customHeight="1" x14ac:dyDescent="0.25">
      <c r="A296" s="281"/>
      <c r="B296" s="266">
        <v>29</v>
      </c>
      <c r="C296" s="21" t="s">
        <v>1365</v>
      </c>
      <c r="D296" s="265" t="s">
        <v>18</v>
      </c>
      <c r="E296" s="265" t="s">
        <v>116</v>
      </c>
      <c r="F296" s="144">
        <v>130</v>
      </c>
      <c r="G296" s="144"/>
      <c r="H296" s="144"/>
      <c r="I296" s="144">
        <v>130</v>
      </c>
      <c r="J296" s="144"/>
      <c r="K296" s="144"/>
      <c r="L296" s="265" t="s">
        <v>1368</v>
      </c>
      <c r="M296" s="271">
        <v>308</v>
      </c>
    </row>
    <row r="297" spans="1:13" ht="94.5" x14ac:dyDescent="0.25">
      <c r="A297" s="282"/>
      <c r="B297" s="270">
        <v>30</v>
      </c>
      <c r="C297" s="21" t="s">
        <v>1366</v>
      </c>
      <c r="D297" s="265" t="s">
        <v>18</v>
      </c>
      <c r="E297" s="265" t="s">
        <v>1367</v>
      </c>
      <c r="F297" s="144">
        <v>102.7</v>
      </c>
      <c r="G297" s="144"/>
      <c r="H297" s="144"/>
      <c r="I297" s="144">
        <v>102.7</v>
      </c>
      <c r="J297" s="144"/>
      <c r="K297" s="144"/>
      <c r="L297" s="265" t="s">
        <v>1369</v>
      </c>
      <c r="M297" s="271">
        <v>1</v>
      </c>
    </row>
    <row r="298" spans="1:13" ht="15.75" x14ac:dyDescent="0.25">
      <c r="A298" s="21"/>
      <c r="B298" s="33"/>
      <c r="C298" s="2" t="s">
        <v>6</v>
      </c>
      <c r="D298" s="96"/>
      <c r="E298" s="5"/>
      <c r="F298" s="94">
        <f>SUM(F256:F297)-F268</f>
        <v>19044.999999999996</v>
      </c>
      <c r="G298" s="264">
        <f>SUM(G256:G297)-G268</f>
        <v>5428.9</v>
      </c>
      <c r="H298" s="94"/>
      <c r="I298" s="264">
        <f>SUM(I256:I297)-I268</f>
        <v>9985.6</v>
      </c>
      <c r="J298" s="94"/>
      <c r="K298" s="264">
        <f>SUM(K256:K297)-K268</f>
        <v>3630.5</v>
      </c>
      <c r="L298" s="2"/>
      <c r="M298" s="99"/>
    </row>
    <row r="299" spans="1:13" ht="15.75" x14ac:dyDescent="0.25">
      <c r="A299" s="273" t="s">
        <v>1028</v>
      </c>
      <c r="B299" s="273"/>
      <c r="C299" s="279"/>
      <c r="D299" s="273"/>
      <c r="E299" s="273"/>
      <c r="F299" s="273"/>
      <c r="G299" s="273"/>
      <c r="H299" s="273"/>
      <c r="I299" s="273"/>
      <c r="J299" s="273"/>
      <c r="K299" s="273"/>
      <c r="L299" s="273"/>
      <c r="M299" s="99"/>
    </row>
    <row r="300" spans="1:13" ht="79.5" customHeight="1" x14ac:dyDescent="0.25">
      <c r="A300" s="280" t="s">
        <v>814</v>
      </c>
      <c r="B300" s="33">
        <v>1</v>
      </c>
      <c r="C300" s="171" t="s">
        <v>1212</v>
      </c>
      <c r="D300" s="170" t="s">
        <v>18</v>
      </c>
      <c r="E300" s="91" t="s">
        <v>119</v>
      </c>
      <c r="F300" s="97">
        <f>G300+H300+I300+J300+K300</f>
        <v>531.5</v>
      </c>
      <c r="G300" s="91"/>
      <c r="H300" s="91"/>
      <c r="I300" s="97">
        <v>511.5</v>
      </c>
      <c r="J300" s="97"/>
      <c r="K300" s="97">
        <v>20</v>
      </c>
      <c r="L300" s="91" t="s">
        <v>1223</v>
      </c>
      <c r="M300" s="82" t="s">
        <v>1224</v>
      </c>
    </row>
    <row r="301" spans="1:13" ht="96.75" customHeight="1" x14ac:dyDescent="0.25">
      <c r="A301" s="281"/>
      <c r="B301" s="33">
        <f>B300+1</f>
        <v>2</v>
      </c>
      <c r="C301" s="171" t="s">
        <v>1213</v>
      </c>
      <c r="D301" s="170" t="s">
        <v>18</v>
      </c>
      <c r="E301" s="91" t="s">
        <v>119</v>
      </c>
      <c r="F301" s="97">
        <f t="shared" ref="F301:F305" si="25">G301+H301+I301+J301+K301</f>
        <v>200</v>
      </c>
      <c r="G301" s="97"/>
      <c r="H301" s="97"/>
      <c r="I301" s="97"/>
      <c r="J301" s="97"/>
      <c r="K301" s="97">
        <v>200</v>
      </c>
      <c r="L301" s="91" t="s">
        <v>1225</v>
      </c>
      <c r="M301" s="82" t="s">
        <v>46</v>
      </c>
    </row>
    <row r="302" spans="1:13" ht="98.25" customHeight="1" x14ac:dyDescent="0.25">
      <c r="A302" s="281"/>
      <c r="B302" s="164">
        <f t="shared" ref="B302:B310" si="26">B301+1</f>
        <v>3</v>
      </c>
      <c r="C302" s="171" t="s">
        <v>1214</v>
      </c>
      <c r="D302" s="170" t="s">
        <v>18</v>
      </c>
      <c r="E302" s="91" t="s">
        <v>119</v>
      </c>
      <c r="F302" s="97">
        <f t="shared" si="25"/>
        <v>30</v>
      </c>
      <c r="G302" s="97"/>
      <c r="H302" s="97"/>
      <c r="I302" s="97"/>
      <c r="J302" s="97"/>
      <c r="K302" s="97">
        <v>30</v>
      </c>
      <c r="L302" s="165" t="s">
        <v>1225</v>
      </c>
      <c r="M302" s="82" t="s">
        <v>46</v>
      </c>
    </row>
    <row r="303" spans="1:13" ht="86.25" customHeight="1" x14ac:dyDescent="0.25">
      <c r="A303" s="281"/>
      <c r="B303" s="164">
        <f t="shared" si="26"/>
        <v>4</v>
      </c>
      <c r="C303" s="171" t="s">
        <v>1215</v>
      </c>
      <c r="D303" s="170" t="s">
        <v>18</v>
      </c>
      <c r="E303" s="91" t="s">
        <v>119</v>
      </c>
      <c r="F303" s="97">
        <f t="shared" si="25"/>
        <v>30</v>
      </c>
      <c r="G303" s="97"/>
      <c r="H303" s="97"/>
      <c r="I303" s="97"/>
      <c r="J303" s="97"/>
      <c r="K303" s="97">
        <v>30</v>
      </c>
      <c r="L303" s="165" t="s">
        <v>1225</v>
      </c>
      <c r="M303" s="82" t="s">
        <v>46</v>
      </c>
    </row>
    <row r="304" spans="1:13" ht="83.25" customHeight="1" x14ac:dyDescent="0.25">
      <c r="A304" s="281"/>
      <c r="B304" s="164">
        <f t="shared" si="26"/>
        <v>5</v>
      </c>
      <c r="C304" s="171" t="s">
        <v>1339</v>
      </c>
      <c r="D304" s="170" t="s">
        <v>18</v>
      </c>
      <c r="E304" s="141" t="s">
        <v>119</v>
      </c>
      <c r="F304" s="140">
        <f t="shared" si="25"/>
        <v>600</v>
      </c>
      <c r="G304" s="140"/>
      <c r="H304" s="140"/>
      <c r="I304" s="140"/>
      <c r="J304" s="140"/>
      <c r="K304" s="140">
        <v>600</v>
      </c>
      <c r="L304" s="165" t="s">
        <v>1225</v>
      </c>
      <c r="M304" s="148" t="s">
        <v>46</v>
      </c>
    </row>
    <row r="305" spans="1:13" ht="106.5" customHeight="1" x14ac:dyDescent="0.25">
      <c r="A305" s="281"/>
      <c r="B305" s="164">
        <f t="shared" si="26"/>
        <v>6</v>
      </c>
      <c r="C305" s="171" t="s">
        <v>1301</v>
      </c>
      <c r="D305" s="170" t="s">
        <v>18</v>
      </c>
      <c r="E305" s="91" t="s">
        <v>119</v>
      </c>
      <c r="F305" s="97">
        <f t="shared" si="25"/>
        <v>100</v>
      </c>
      <c r="G305" s="91"/>
      <c r="H305" s="91"/>
      <c r="I305" s="97"/>
      <c r="J305" s="97"/>
      <c r="K305" s="97">
        <v>100</v>
      </c>
      <c r="L305" s="91" t="s">
        <v>1226</v>
      </c>
      <c r="M305" s="82" t="s">
        <v>46</v>
      </c>
    </row>
    <row r="306" spans="1:13" ht="105.75" customHeight="1" x14ac:dyDescent="0.25">
      <c r="A306" s="281"/>
      <c r="B306" s="164">
        <f t="shared" si="26"/>
        <v>7</v>
      </c>
      <c r="C306" s="171" t="s">
        <v>1227</v>
      </c>
      <c r="D306" s="170" t="s">
        <v>18</v>
      </c>
      <c r="E306" s="91" t="s">
        <v>119</v>
      </c>
      <c r="F306" s="97">
        <f>G306+H306+I306+J306+K306</f>
        <v>100</v>
      </c>
      <c r="G306" s="91"/>
      <c r="H306" s="97"/>
      <c r="I306" s="97">
        <v>50</v>
      </c>
      <c r="J306" s="97"/>
      <c r="K306" s="97">
        <v>50</v>
      </c>
      <c r="L306" s="165" t="s">
        <v>1226</v>
      </c>
      <c r="M306" s="167" t="s">
        <v>46</v>
      </c>
    </row>
    <row r="307" spans="1:13" ht="108" customHeight="1" x14ac:dyDescent="0.25">
      <c r="A307" s="281"/>
      <c r="B307" s="164">
        <f t="shared" si="26"/>
        <v>8</v>
      </c>
      <c r="C307" s="171" t="s">
        <v>1216</v>
      </c>
      <c r="D307" s="170" t="s">
        <v>18</v>
      </c>
      <c r="E307" s="165" t="s">
        <v>119</v>
      </c>
      <c r="F307" s="168">
        <f t="shared" ref="F307:F312" si="27">G307+H307+I307+J307+K307</f>
        <v>123.8</v>
      </c>
      <c r="G307" s="165"/>
      <c r="H307" s="168"/>
      <c r="I307" s="168">
        <v>73.8</v>
      </c>
      <c r="J307" s="168"/>
      <c r="K307" s="168">
        <v>50</v>
      </c>
      <c r="L307" s="165" t="s">
        <v>277</v>
      </c>
      <c r="M307" s="167" t="s">
        <v>1228</v>
      </c>
    </row>
    <row r="308" spans="1:13" ht="96.75" customHeight="1" x14ac:dyDescent="0.25">
      <c r="A308" s="281"/>
      <c r="B308" s="164">
        <f t="shared" si="26"/>
        <v>9</v>
      </c>
      <c r="C308" s="171" t="s">
        <v>1217</v>
      </c>
      <c r="D308" s="170" t="s">
        <v>18</v>
      </c>
      <c r="E308" s="165" t="s">
        <v>119</v>
      </c>
      <c r="F308" s="168">
        <f t="shared" si="27"/>
        <v>181.8</v>
      </c>
      <c r="G308" s="165"/>
      <c r="H308" s="168"/>
      <c r="I308" s="168">
        <v>100.8</v>
      </c>
      <c r="J308" s="168"/>
      <c r="K308" s="168">
        <v>81</v>
      </c>
      <c r="L308" s="165" t="s">
        <v>277</v>
      </c>
      <c r="M308" s="167" t="s">
        <v>1229</v>
      </c>
    </row>
    <row r="309" spans="1:13" ht="84" customHeight="1" x14ac:dyDescent="0.25">
      <c r="A309" s="281"/>
      <c r="B309" s="164">
        <f t="shared" si="26"/>
        <v>10</v>
      </c>
      <c r="C309" s="171" t="s">
        <v>1218</v>
      </c>
      <c r="D309" s="170" t="s">
        <v>18</v>
      </c>
      <c r="E309" s="165" t="s">
        <v>119</v>
      </c>
      <c r="F309" s="168">
        <f t="shared" si="27"/>
        <v>274.5</v>
      </c>
      <c r="G309" s="165"/>
      <c r="H309" s="168"/>
      <c r="I309" s="168">
        <v>174.5</v>
      </c>
      <c r="J309" s="168"/>
      <c r="K309" s="168">
        <v>100</v>
      </c>
      <c r="L309" s="165" t="s">
        <v>261</v>
      </c>
      <c r="M309" s="167" t="s">
        <v>318</v>
      </c>
    </row>
    <row r="310" spans="1:13" ht="81" customHeight="1" x14ac:dyDescent="0.25">
      <c r="A310" s="281"/>
      <c r="B310" s="164">
        <f t="shared" si="26"/>
        <v>11</v>
      </c>
      <c r="C310" s="171" t="s">
        <v>1219</v>
      </c>
      <c r="D310" s="170" t="s">
        <v>18</v>
      </c>
      <c r="E310" s="165" t="s">
        <v>119</v>
      </c>
      <c r="F310" s="168">
        <f t="shared" si="27"/>
        <v>500</v>
      </c>
      <c r="G310" s="165"/>
      <c r="H310" s="168"/>
      <c r="I310" s="168"/>
      <c r="J310" s="168"/>
      <c r="K310" s="168">
        <v>500</v>
      </c>
      <c r="L310" s="165" t="s">
        <v>1230</v>
      </c>
      <c r="M310" s="167" t="s">
        <v>912</v>
      </c>
    </row>
    <row r="311" spans="1:13" ht="84" customHeight="1" x14ac:dyDescent="0.25">
      <c r="A311" s="281"/>
      <c r="B311" s="164">
        <v>12</v>
      </c>
      <c r="C311" s="171" t="s">
        <v>1325</v>
      </c>
      <c r="D311" s="170" t="s">
        <v>18</v>
      </c>
      <c r="E311" s="165" t="s">
        <v>119</v>
      </c>
      <c r="F311" s="168">
        <f t="shared" si="27"/>
        <v>1600</v>
      </c>
      <c r="G311" s="165"/>
      <c r="H311" s="168">
        <v>800</v>
      </c>
      <c r="I311" s="168">
        <v>800</v>
      </c>
      <c r="J311" s="168"/>
      <c r="K311" s="168"/>
      <c r="L311" s="165" t="s">
        <v>1222</v>
      </c>
      <c r="M311" s="167" t="s">
        <v>49</v>
      </c>
    </row>
    <row r="312" spans="1:13" ht="84.75" customHeight="1" x14ac:dyDescent="0.25">
      <c r="A312" s="281"/>
      <c r="B312" s="164">
        <v>13</v>
      </c>
      <c r="C312" s="171" t="s">
        <v>1220</v>
      </c>
      <c r="D312" s="170" t="s">
        <v>18</v>
      </c>
      <c r="E312" s="165" t="s">
        <v>119</v>
      </c>
      <c r="F312" s="168">
        <f t="shared" si="27"/>
        <v>458.5</v>
      </c>
      <c r="G312" s="91"/>
      <c r="H312" s="97"/>
      <c r="I312" s="97">
        <v>138.5</v>
      </c>
      <c r="J312" s="97"/>
      <c r="K312" s="97">
        <v>320</v>
      </c>
      <c r="L312" s="91" t="s">
        <v>261</v>
      </c>
      <c r="M312" s="82" t="s">
        <v>1221</v>
      </c>
    </row>
    <row r="313" spans="1:13" ht="15.75" x14ac:dyDescent="0.25">
      <c r="A313" s="282"/>
      <c r="B313" s="33"/>
      <c r="C313" s="172" t="s">
        <v>6</v>
      </c>
      <c r="D313" s="96"/>
      <c r="E313" s="5"/>
      <c r="F313" s="94">
        <f>SUM(F300:F312)</f>
        <v>4730.1000000000004</v>
      </c>
      <c r="G313" s="93"/>
      <c r="H313" s="166">
        <f t="shared" ref="H313:I313" si="28">SUM(H300:H312)</f>
        <v>800</v>
      </c>
      <c r="I313" s="166">
        <f t="shared" si="28"/>
        <v>1849.1</v>
      </c>
      <c r="J313" s="94"/>
      <c r="K313" s="166">
        <f>SUM(K300:K312)</f>
        <v>2081</v>
      </c>
      <c r="L313" s="12"/>
      <c r="M313" s="99"/>
    </row>
    <row r="314" spans="1:13" ht="15.75" x14ac:dyDescent="0.25">
      <c r="A314" s="274" t="s">
        <v>1029</v>
      </c>
      <c r="B314" s="275"/>
      <c r="C314" s="275"/>
      <c r="D314" s="275"/>
      <c r="E314" s="275"/>
      <c r="F314" s="275"/>
      <c r="G314" s="275"/>
      <c r="H314" s="275"/>
      <c r="I314" s="275"/>
      <c r="J314" s="275"/>
      <c r="K314" s="275"/>
      <c r="L314" s="275"/>
      <c r="M314" s="275"/>
    </row>
    <row r="315" spans="1:13" ht="113.25" customHeight="1" x14ac:dyDescent="0.25">
      <c r="A315" s="283" t="s">
        <v>198</v>
      </c>
      <c r="B315" s="161" t="s">
        <v>46</v>
      </c>
      <c r="C315" s="45" t="s">
        <v>853</v>
      </c>
      <c r="D315" s="91" t="s">
        <v>18</v>
      </c>
      <c r="E315" s="91" t="s">
        <v>1030</v>
      </c>
      <c r="F315" s="93">
        <f t="shared" ref="F315:F376" si="29">G315+H315+I315+J315+K315</f>
        <v>6</v>
      </c>
      <c r="G315" s="93"/>
      <c r="H315" s="93"/>
      <c r="I315" s="93">
        <v>5.5</v>
      </c>
      <c r="J315" s="93"/>
      <c r="K315" s="93">
        <v>0.5</v>
      </c>
      <c r="L315" s="91" t="s">
        <v>858</v>
      </c>
      <c r="M315" s="82">
        <v>16</v>
      </c>
    </row>
    <row r="316" spans="1:13" ht="157.5" x14ac:dyDescent="0.25">
      <c r="A316" s="283"/>
      <c r="B316" s="161" t="s">
        <v>47</v>
      </c>
      <c r="C316" s="45" t="s">
        <v>1036</v>
      </c>
      <c r="D316" s="91" t="s">
        <v>18</v>
      </c>
      <c r="E316" s="91" t="s">
        <v>1030</v>
      </c>
      <c r="F316" s="93">
        <f>G316+H316+I316+J316+K316</f>
        <v>115</v>
      </c>
      <c r="G316" s="93"/>
      <c r="H316" s="93"/>
      <c r="I316" s="93">
        <v>115</v>
      </c>
      <c r="J316" s="93"/>
      <c r="K316" s="93"/>
      <c r="L316" s="91" t="s">
        <v>281</v>
      </c>
      <c r="M316" s="82">
        <v>9</v>
      </c>
    </row>
    <row r="317" spans="1:13" ht="78.75" x14ac:dyDescent="0.25">
      <c r="A317" s="283"/>
      <c r="B317" s="161" t="s">
        <v>48</v>
      </c>
      <c r="C317" s="95" t="s">
        <v>309</v>
      </c>
      <c r="D317" s="91" t="s">
        <v>18</v>
      </c>
      <c r="E317" s="91" t="s">
        <v>1030</v>
      </c>
      <c r="F317" s="93">
        <f>G317+H317+I317+J317+K317</f>
        <v>100</v>
      </c>
      <c r="G317" s="93"/>
      <c r="H317" s="93"/>
      <c r="I317" s="93"/>
      <c r="J317" s="93"/>
      <c r="K317" s="93">
        <v>100</v>
      </c>
      <c r="L317" s="91" t="s">
        <v>281</v>
      </c>
      <c r="M317" s="82">
        <v>4</v>
      </c>
    </row>
    <row r="318" spans="1:13" ht="195.75" customHeight="1" x14ac:dyDescent="0.25">
      <c r="A318" s="283"/>
      <c r="B318" s="161" t="s">
        <v>49</v>
      </c>
      <c r="C318" s="95" t="s">
        <v>1035</v>
      </c>
      <c r="D318" s="91" t="s">
        <v>18</v>
      </c>
      <c r="E318" s="91" t="s">
        <v>1030</v>
      </c>
      <c r="F318" s="93">
        <f>G318+H318+I318+J318+K318</f>
        <v>90</v>
      </c>
      <c r="G318" s="93"/>
      <c r="H318" s="93"/>
      <c r="I318" s="93"/>
      <c r="J318" s="93"/>
      <c r="K318" s="93">
        <v>90</v>
      </c>
      <c r="L318" s="91" t="s">
        <v>857</v>
      </c>
      <c r="M318" s="82" t="s">
        <v>859</v>
      </c>
    </row>
    <row r="319" spans="1:13" ht="126" x14ac:dyDescent="0.25">
      <c r="A319" s="283"/>
      <c r="B319" s="161" t="s">
        <v>50</v>
      </c>
      <c r="C319" s="45" t="s">
        <v>1034</v>
      </c>
      <c r="D319" s="91" t="s">
        <v>18</v>
      </c>
      <c r="E319" s="91" t="s">
        <v>1030</v>
      </c>
      <c r="F319" s="93">
        <f>G319+H319+I319+J319+K319</f>
        <v>30</v>
      </c>
      <c r="G319" s="93"/>
      <c r="H319" s="93"/>
      <c r="I319" s="93"/>
      <c r="J319" s="93"/>
      <c r="K319" s="93">
        <v>30</v>
      </c>
      <c r="L319" s="91" t="s">
        <v>281</v>
      </c>
      <c r="M319" s="82">
        <v>2</v>
      </c>
    </row>
    <row r="320" spans="1:13" ht="94.5" x14ac:dyDescent="0.25">
      <c r="A320" s="283"/>
      <c r="B320" s="161" t="s">
        <v>51</v>
      </c>
      <c r="C320" s="95" t="s">
        <v>1033</v>
      </c>
      <c r="D320" s="91" t="s">
        <v>18</v>
      </c>
      <c r="E320" s="91" t="s">
        <v>1030</v>
      </c>
      <c r="F320" s="93">
        <f>G320+H320+I320+J320+K320</f>
        <v>160</v>
      </c>
      <c r="G320" s="93"/>
      <c r="H320" s="93"/>
      <c r="I320" s="93">
        <v>160</v>
      </c>
      <c r="J320" s="93"/>
      <c r="K320" s="93"/>
      <c r="L320" s="44" t="s">
        <v>1282</v>
      </c>
      <c r="M320" s="82">
        <v>7</v>
      </c>
    </row>
    <row r="321" spans="1:13" ht="63.75" customHeight="1" x14ac:dyDescent="0.25">
      <c r="A321" s="283"/>
      <c r="B321" s="161" t="s">
        <v>52</v>
      </c>
      <c r="C321" s="95" t="s">
        <v>1032</v>
      </c>
      <c r="D321" s="91" t="s">
        <v>18</v>
      </c>
      <c r="E321" s="91" t="s">
        <v>1030</v>
      </c>
      <c r="F321" s="93">
        <f t="shared" ref="F321" si="30">G321+H321+I321+J321+K321</f>
        <v>1</v>
      </c>
      <c r="G321" s="93"/>
      <c r="H321" s="93"/>
      <c r="I321" s="93"/>
      <c r="J321" s="93"/>
      <c r="K321" s="93">
        <v>1</v>
      </c>
      <c r="L321" s="44" t="s">
        <v>856</v>
      </c>
      <c r="M321" s="82">
        <v>1</v>
      </c>
    </row>
    <row r="322" spans="1:13" ht="66.75" customHeight="1" x14ac:dyDescent="0.25">
      <c r="A322" s="283"/>
      <c r="B322" s="161" t="s">
        <v>53</v>
      </c>
      <c r="C322" s="95" t="s">
        <v>395</v>
      </c>
      <c r="D322" s="91" t="s">
        <v>18</v>
      </c>
      <c r="E322" s="91" t="s">
        <v>1030</v>
      </c>
      <c r="F322" s="93">
        <f t="shared" si="29"/>
        <v>300</v>
      </c>
      <c r="G322" s="93"/>
      <c r="H322" s="93"/>
      <c r="I322" s="93">
        <v>200</v>
      </c>
      <c r="J322" s="93"/>
      <c r="K322" s="93">
        <v>100</v>
      </c>
      <c r="L322" s="44" t="s">
        <v>855</v>
      </c>
      <c r="M322" s="82">
        <v>1400</v>
      </c>
    </row>
    <row r="323" spans="1:13" ht="69" customHeight="1" x14ac:dyDescent="0.25">
      <c r="A323" s="283"/>
      <c r="B323" s="161" t="s">
        <v>70</v>
      </c>
      <c r="C323" s="95" t="s">
        <v>394</v>
      </c>
      <c r="D323" s="91" t="s">
        <v>18</v>
      </c>
      <c r="E323" s="91" t="s">
        <v>1030</v>
      </c>
      <c r="F323" s="93">
        <f t="shared" si="29"/>
        <v>200</v>
      </c>
      <c r="G323" s="93"/>
      <c r="H323" s="93"/>
      <c r="I323" s="93">
        <v>200</v>
      </c>
      <c r="J323" s="93"/>
      <c r="K323" s="93"/>
      <c r="L323" s="44" t="s">
        <v>282</v>
      </c>
      <c r="M323" s="82">
        <v>175</v>
      </c>
    </row>
    <row r="324" spans="1:13" ht="69" customHeight="1" x14ac:dyDescent="0.25">
      <c r="A324" s="283"/>
      <c r="B324" s="161" t="s">
        <v>54</v>
      </c>
      <c r="C324" s="45" t="s">
        <v>1031</v>
      </c>
      <c r="D324" s="91" t="s">
        <v>18</v>
      </c>
      <c r="E324" s="91" t="s">
        <v>1030</v>
      </c>
      <c r="F324" s="93">
        <f t="shared" si="29"/>
        <v>50</v>
      </c>
      <c r="G324" s="93"/>
      <c r="H324" s="93"/>
      <c r="I324" s="93">
        <v>50</v>
      </c>
      <c r="J324" s="93"/>
      <c r="K324" s="93"/>
      <c r="L324" s="91" t="s">
        <v>854</v>
      </c>
      <c r="M324" s="82">
        <v>25</v>
      </c>
    </row>
    <row r="325" spans="1:13" ht="98.25" customHeight="1" x14ac:dyDescent="0.25">
      <c r="A325" s="283"/>
      <c r="B325" s="162">
        <v>11</v>
      </c>
      <c r="C325" s="95" t="s">
        <v>285</v>
      </c>
      <c r="D325" s="91" t="s">
        <v>18</v>
      </c>
      <c r="E325" s="91" t="s">
        <v>1030</v>
      </c>
      <c r="F325" s="93">
        <f t="shared" si="29"/>
        <v>30</v>
      </c>
      <c r="G325" s="93"/>
      <c r="H325" s="93"/>
      <c r="I325" s="93">
        <v>30</v>
      </c>
      <c r="J325" s="93"/>
      <c r="K325" s="93"/>
      <c r="L325" s="92" t="s">
        <v>1008</v>
      </c>
      <c r="M325" s="100">
        <v>1</v>
      </c>
    </row>
    <row r="326" spans="1:13" ht="243.75" customHeight="1" x14ac:dyDescent="0.25">
      <c r="A326" s="283"/>
      <c r="B326" s="161">
        <v>12</v>
      </c>
      <c r="C326" s="95" t="s">
        <v>1283</v>
      </c>
      <c r="D326" s="91" t="s">
        <v>18</v>
      </c>
      <c r="E326" s="91" t="s">
        <v>199</v>
      </c>
      <c r="F326" s="93">
        <f t="shared" si="29"/>
        <v>50</v>
      </c>
      <c r="G326" s="93"/>
      <c r="H326" s="93"/>
      <c r="I326" s="93"/>
      <c r="J326" s="93"/>
      <c r="K326" s="93">
        <v>50</v>
      </c>
      <c r="L326" s="92" t="s">
        <v>860</v>
      </c>
      <c r="M326" s="82" t="s">
        <v>49</v>
      </c>
    </row>
    <row r="327" spans="1:13" ht="131.25" customHeight="1" x14ac:dyDescent="0.25">
      <c r="A327" s="283"/>
      <c r="B327" s="161">
        <f>B326+1</f>
        <v>13</v>
      </c>
      <c r="C327" s="95" t="s">
        <v>1037</v>
      </c>
      <c r="D327" s="91" t="s">
        <v>18</v>
      </c>
      <c r="E327" s="91" t="s">
        <v>199</v>
      </c>
      <c r="F327" s="93">
        <f t="shared" si="29"/>
        <v>30</v>
      </c>
      <c r="G327" s="93"/>
      <c r="H327" s="93"/>
      <c r="I327" s="93">
        <v>30</v>
      </c>
      <c r="J327" s="93"/>
      <c r="K327" s="93"/>
      <c r="L327" s="44" t="s">
        <v>340</v>
      </c>
      <c r="M327" s="100" t="s">
        <v>46</v>
      </c>
    </row>
    <row r="328" spans="1:13" ht="102" customHeight="1" x14ac:dyDescent="0.25">
      <c r="A328" s="283"/>
      <c r="B328" s="161">
        <f t="shared" ref="B328:B391" si="31">B327+1</f>
        <v>14</v>
      </c>
      <c r="C328" s="95" t="s">
        <v>1038</v>
      </c>
      <c r="D328" s="91" t="s">
        <v>18</v>
      </c>
      <c r="E328" s="91" t="s">
        <v>199</v>
      </c>
      <c r="F328" s="93">
        <f t="shared" si="29"/>
        <v>23</v>
      </c>
      <c r="G328" s="93"/>
      <c r="H328" s="93"/>
      <c r="I328" s="93">
        <v>23</v>
      </c>
      <c r="J328" s="93"/>
      <c r="K328" s="93"/>
      <c r="L328" s="44" t="s">
        <v>291</v>
      </c>
      <c r="M328" s="101" t="s">
        <v>46</v>
      </c>
    </row>
    <row r="329" spans="1:13" ht="110.25" x14ac:dyDescent="0.25">
      <c r="A329" s="283"/>
      <c r="B329" s="161">
        <f t="shared" si="31"/>
        <v>15</v>
      </c>
      <c r="C329" s="95" t="s">
        <v>1039</v>
      </c>
      <c r="D329" s="91" t="s">
        <v>18</v>
      </c>
      <c r="E329" s="91" t="s">
        <v>199</v>
      </c>
      <c r="F329" s="93">
        <f t="shared" si="29"/>
        <v>20</v>
      </c>
      <c r="G329" s="93"/>
      <c r="H329" s="93"/>
      <c r="I329" s="93">
        <v>20</v>
      </c>
      <c r="J329" s="93"/>
      <c r="K329" s="93"/>
      <c r="L329" s="91" t="s">
        <v>861</v>
      </c>
      <c r="M329" s="100" t="s">
        <v>49</v>
      </c>
    </row>
    <row r="330" spans="1:13" ht="110.25" x14ac:dyDescent="0.25">
      <c r="A330" s="283"/>
      <c r="B330" s="161">
        <f t="shared" si="31"/>
        <v>16</v>
      </c>
      <c r="C330" s="95" t="s">
        <v>880</v>
      </c>
      <c r="D330" s="91" t="s">
        <v>18</v>
      </c>
      <c r="E330" s="91" t="s">
        <v>199</v>
      </c>
      <c r="F330" s="93">
        <f t="shared" si="29"/>
        <v>35</v>
      </c>
      <c r="G330" s="93"/>
      <c r="H330" s="93"/>
      <c r="I330" s="93">
        <v>30</v>
      </c>
      <c r="J330" s="93"/>
      <c r="K330" s="93">
        <v>5</v>
      </c>
      <c r="L330" s="91" t="s">
        <v>283</v>
      </c>
      <c r="M330" s="82" t="s">
        <v>49</v>
      </c>
    </row>
    <row r="331" spans="1:13" ht="141.75" x14ac:dyDescent="0.25">
      <c r="A331" s="283"/>
      <c r="B331" s="161">
        <f t="shared" si="31"/>
        <v>17</v>
      </c>
      <c r="C331" s="95" t="s">
        <v>882</v>
      </c>
      <c r="D331" s="91" t="s">
        <v>18</v>
      </c>
      <c r="E331" s="91" t="s">
        <v>199</v>
      </c>
      <c r="F331" s="93">
        <f t="shared" si="29"/>
        <v>10</v>
      </c>
      <c r="G331" s="93"/>
      <c r="H331" s="93"/>
      <c r="I331" s="93">
        <v>10</v>
      </c>
      <c r="J331" s="93"/>
      <c r="K331" s="93"/>
      <c r="L331" s="91" t="s">
        <v>284</v>
      </c>
      <c r="M331" s="82" t="s">
        <v>46</v>
      </c>
    </row>
    <row r="332" spans="1:13" ht="126" x14ac:dyDescent="0.25">
      <c r="A332" s="283"/>
      <c r="B332" s="161">
        <f t="shared" si="31"/>
        <v>18</v>
      </c>
      <c r="C332" s="95" t="s">
        <v>881</v>
      </c>
      <c r="D332" s="91" t="s">
        <v>18</v>
      </c>
      <c r="E332" s="91" t="s">
        <v>199</v>
      </c>
      <c r="F332" s="93">
        <f t="shared" si="29"/>
        <v>40</v>
      </c>
      <c r="G332" s="93"/>
      <c r="H332" s="93"/>
      <c r="I332" s="93">
        <v>30</v>
      </c>
      <c r="J332" s="93"/>
      <c r="K332" s="93">
        <v>10</v>
      </c>
      <c r="L332" s="44" t="s">
        <v>1040</v>
      </c>
      <c r="M332" s="100" t="s">
        <v>862</v>
      </c>
    </row>
    <row r="333" spans="1:13" ht="141.75" x14ac:dyDescent="0.25">
      <c r="A333" s="283"/>
      <c r="B333" s="161">
        <f t="shared" si="31"/>
        <v>19</v>
      </c>
      <c r="C333" s="95" t="s">
        <v>863</v>
      </c>
      <c r="D333" s="91" t="s">
        <v>18</v>
      </c>
      <c r="E333" s="91" t="s">
        <v>199</v>
      </c>
      <c r="F333" s="93">
        <f t="shared" si="29"/>
        <v>20</v>
      </c>
      <c r="G333" s="93"/>
      <c r="H333" s="93"/>
      <c r="I333" s="93">
        <v>20</v>
      </c>
      <c r="J333" s="93"/>
      <c r="K333" s="93"/>
      <c r="L333" s="44" t="s">
        <v>287</v>
      </c>
      <c r="M333" s="82" t="s">
        <v>46</v>
      </c>
    </row>
    <row r="334" spans="1:13" ht="110.25" x14ac:dyDescent="0.25">
      <c r="A334" s="283"/>
      <c r="B334" s="161">
        <f t="shared" si="31"/>
        <v>20</v>
      </c>
      <c r="C334" s="95" t="s">
        <v>866</v>
      </c>
      <c r="D334" s="91" t="s">
        <v>18</v>
      </c>
      <c r="E334" s="91" t="s">
        <v>199</v>
      </c>
      <c r="F334" s="93">
        <f t="shared" si="29"/>
        <v>12</v>
      </c>
      <c r="G334" s="93"/>
      <c r="H334" s="93"/>
      <c r="I334" s="93">
        <v>12</v>
      </c>
      <c r="J334" s="93"/>
      <c r="K334" s="93"/>
      <c r="L334" s="44" t="s">
        <v>864</v>
      </c>
      <c r="M334" s="82" t="s">
        <v>51</v>
      </c>
    </row>
    <row r="335" spans="1:13" ht="157.5" x14ac:dyDescent="0.25">
      <c r="A335" s="283"/>
      <c r="B335" s="161">
        <f t="shared" si="31"/>
        <v>21</v>
      </c>
      <c r="C335" s="95" t="s">
        <v>867</v>
      </c>
      <c r="D335" s="91" t="s">
        <v>18</v>
      </c>
      <c r="E335" s="91" t="s">
        <v>199</v>
      </c>
      <c r="F335" s="93">
        <f t="shared" si="29"/>
        <v>4.4000000000000004</v>
      </c>
      <c r="G335" s="93"/>
      <c r="H335" s="93"/>
      <c r="I335" s="93">
        <v>4.4000000000000004</v>
      </c>
      <c r="J335" s="93"/>
      <c r="K335" s="93"/>
      <c r="L335" s="44" t="s">
        <v>865</v>
      </c>
      <c r="M335" s="82" t="s">
        <v>47</v>
      </c>
    </row>
    <row r="336" spans="1:13" ht="103.5" customHeight="1" x14ac:dyDescent="0.25">
      <c r="A336" s="283"/>
      <c r="B336" s="161">
        <f t="shared" si="31"/>
        <v>22</v>
      </c>
      <c r="C336" s="95" t="s">
        <v>1041</v>
      </c>
      <c r="D336" s="91" t="s">
        <v>18</v>
      </c>
      <c r="E336" s="91" t="s">
        <v>199</v>
      </c>
      <c r="F336" s="93">
        <f t="shared" si="29"/>
        <v>1800</v>
      </c>
      <c r="G336" s="93"/>
      <c r="H336" s="93"/>
      <c r="I336" s="93">
        <v>1800</v>
      </c>
      <c r="J336" s="93"/>
      <c r="K336" s="93"/>
      <c r="L336" s="44" t="s">
        <v>1284</v>
      </c>
      <c r="M336" s="82" t="s">
        <v>46</v>
      </c>
    </row>
    <row r="337" spans="1:13" ht="178.5" customHeight="1" x14ac:dyDescent="0.25">
      <c r="A337" s="283"/>
      <c r="B337" s="161">
        <f t="shared" si="31"/>
        <v>23</v>
      </c>
      <c r="C337" s="95" t="s">
        <v>286</v>
      </c>
      <c r="D337" s="91" t="s">
        <v>18</v>
      </c>
      <c r="E337" s="141" t="s">
        <v>200</v>
      </c>
      <c r="F337" s="93">
        <f t="shared" si="29"/>
        <v>80</v>
      </c>
      <c r="G337" s="93"/>
      <c r="H337" s="93"/>
      <c r="I337" s="93">
        <v>60</v>
      </c>
      <c r="J337" s="93"/>
      <c r="K337" s="93">
        <v>20</v>
      </c>
      <c r="L337" s="91" t="s">
        <v>273</v>
      </c>
      <c r="M337" s="91">
        <v>1000</v>
      </c>
    </row>
    <row r="338" spans="1:13" ht="192" customHeight="1" x14ac:dyDescent="0.25">
      <c r="A338" s="283"/>
      <c r="B338" s="161">
        <f t="shared" si="31"/>
        <v>24</v>
      </c>
      <c r="C338" s="95" t="s">
        <v>868</v>
      </c>
      <c r="D338" s="91" t="s">
        <v>18</v>
      </c>
      <c r="E338" s="91" t="s">
        <v>200</v>
      </c>
      <c r="F338" s="93">
        <f t="shared" si="29"/>
        <v>110</v>
      </c>
      <c r="G338" s="93"/>
      <c r="H338" s="93"/>
      <c r="I338" s="93"/>
      <c r="J338" s="93"/>
      <c r="K338" s="93">
        <v>110</v>
      </c>
      <c r="L338" s="91" t="s">
        <v>273</v>
      </c>
      <c r="M338" s="91">
        <v>1500</v>
      </c>
    </row>
    <row r="339" spans="1:13" ht="178.5" customHeight="1" x14ac:dyDescent="0.25">
      <c r="A339" s="283"/>
      <c r="B339" s="161">
        <f t="shared" si="31"/>
        <v>25</v>
      </c>
      <c r="C339" s="95" t="s">
        <v>396</v>
      </c>
      <c r="D339" s="91" t="s">
        <v>18</v>
      </c>
      <c r="E339" s="91" t="s">
        <v>200</v>
      </c>
      <c r="F339" s="93">
        <f t="shared" si="29"/>
        <v>230</v>
      </c>
      <c r="G339" s="93"/>
      <c r="H339" s="93"/>
      <c r="I339" s="93">
        <v>230</v>
      </c>
      <c r="J339" s="93"/>
      <c r="K339" s="93"/>
      <c r="L339" s="91" t="s">
        <v>261</v>
      </c>
      <c r="M339" s="91">
        <v>28</v>
      </c>
    </row>
    <row r="340" spans="1:13" ht="177.75" customHeight="1" x14ac:dyDescent="0.25">
      <c r="A340" s="283"/>
      <c r="B340" s="161">
        <f t="shared" si="31"/>
        <v>26</v>
      </c>
      <c r="C340" s="95" t="s">
        <v>929</v>
      </c>
      <c r="D340" s="91" t="s">
        <v>18</v>
      </c>
      <c r="E340" s="91" t="s">
        <v>200</v>
      </c>
      <c r="F340" s="93">
        <f t="shared" si="29"/>
        <v>100</v>
      </c>
      <c r="G340" s="93"/>
      <c r="H340" s="93"/>
      <c r="I340" s="93">
        <v>100</v>
      </c>
      <c r="J340" s="93"/>
      <c r="K340" s="93"/>
      <c r="L340" s="91" t="s">
        <v>869</v>
      </c>
      <c r="M340" s="91">
        <v>40</v>
      </c>
    </row>
    <row r="341" spans="1:13" ht="181.5" customHeight="1" x14ac:dyDescent="0.25">
      <c r="A341" s="283"/>
      <c r="B341" s="161">
        <f t="shared" si="31"/>
        <v>27</v>
      </c>
      <c r="C341" s="95" t="s">
        <v>930</v>
      </c>
      <c r="D341" s="91" t="s">
        <v>18</v>
      </c>
      <c r="E341" s="91" t="s">
        <v>200</v>
      </c>
      <c r="F341" s="93">
        <f t="shared" si="29"/>
        <v>140</v>
      </c>
      <c r="G341" s="93"/>
      <c r="H341" s="93"/>
      <c r="I341" s="93">
        <v>120</v>
      </c>
      <c r="J341" s="93"/>
      <c r="K341" s="93">
        <v>20</v>
      </c>
      <c r="L341" s="92" t="s">
        <v>288</v>
      </c>
      <c r="M341" s="91">
        <v>2</v>
      </c>
    </row>
    <row r="342" spans="1:13" ht="183" customHeight="1" x14ac:dyDescent="0.25">
      <c r="A342" s="283"/>
      <c r="B342" s="161">
        <f t="shared" si="31"/>
        <v>28</v>
      </c>
      <c r="C342" s="95" t="s">
        <v>931</v>
      </c>
      <c r="D342" s="91" t="s">
        <v>18</v>
      </c>
      <c r="E342" s="91" t="s">
        <v>200</v>
      </c>
      <c r="F342" s="93">
        <f t="shared" si="29"/>
        <v>150</v>
      </c>
      <c r="G342" s="93"/>
      <c r="H342" s="93"/>
      <c r="I342" s="93">
        <v>100</v>
      </c>
      <c r="J342" s="93"/>
      <c r="K342" s="93">
        <v>50</v>
      </c>
      <c r="L342" s="91" t="s">
        <v>1042</v>
      </c>
      <c r="M342" s="91">
        <v>56</v>
      </c>
    </row>
    <row r="343" spans="1:13" ht="204.75" x14ac:dyDescent="0.25">
      <c r="A343" s="283"/>
      <c r="B343" s="161">
        <f t="shared" si="31"/>
        <v>29</v>
      </c>
      <c r="C343" s="95" t="s">
        <v>932</v>
      </c>
      <c r="D343" s="91" t="s">
        <v>18</v>
      </c>
      <c r="E343" s="91" t="s">
        <v>200</v>
      </c>
      <c r="F343" s="93">
        <f t="shared" si="29"/>
        <v>400</v>
      </c>
      <c r="G343" s="93"/>
      <c r="H343" s="93"/>
      <c r="I343" s="93">
        <v>300</v>
      </c>
      <c r="J343" s="93"/>
      <c r="K343" s="93">
        <v>100</v>
      </c>
      <c r="L343" s="92" t="s">
        <v>870</v>
      </c>
      <c r="M343" s="91">
        <v>130</v>
      </c>
    </row>
    <row r="344" spans="1:13" ht="210.75" customHeight="1" x14ac:dyDescent="0.25">
      <c r="A344" s="283"/>
      <c r="B344" s="161">
        <f t="shared" si="31"/>
        <v>30</v>
      </c>
      <c r="C344" s="95" t="s">
        <v>1043</v>
      </c>
      <c r="D344" s="91" t="s">
        <v>18</v>
      </c>
      <c r="E344" s="91" t="s">
        <v>200</v>
      </c>
      <c r="F344" s="93">
        <f t="shared" si="29"/>
        <v>200</v>
      </c>
      <c r="G344" s="93"/>
      <c r="H344" s="93"/>
      <c r="I344" s="93">
        <v>200</v>
      </c>
      <c r="J344" s="93"/>
      <c r="K344" s="93"/>
      <c r="L344" s="92" t="s">
        <v>1044</v>
      </c>
      <c r="M344" s="91">
        <v>1</v>
      </c>
    </row>
    <row r="345" spans="1:13" ht="213" customHeight="1" x14ac:dyDescent="0.25">
      <c r="A345" s="283"/>
      <c r="B345" s="161">
        <f t="shared" si="31"/>
        <v>31</v>
      </c>
      <c r="C345" s="95" t="s">
        <v>871</v>
      </c>
      <c r="D345" s="91" t="s">
        <v>18</v>
      </c>
      <c r="E345" s="91" t="s">
        <v>200</v>
      </c>
      <c r="F345" s="93">
        <f t="shared" si="29"/>
        <v>200</v>
      </c>
      <c r="G345" s="93"/>
      <c r="H345" s="93"/>
      <c r="I345" s="93">
        <v>200</v>
      </c>
      <c r="J345" s="93"/>
      <c r="K345" s="93"/>
      <c r="L345" s="92" t="s">
        <v>1045</v>
      </c>
      <c r="M345" s="91">
        <v>1</v>
      </c>
    </row>
    <row r="346" spans="1:13" ht="179.25" customHeight="1" x14ac:dyDescent="0.25">
      <c r="A346" s="283"/>
      <c r="B346" s="161">
        <f t="shared" si="31"/>
        <v>32</v>
      </c>
      <c r="C346" s="95" t="s">
        <v>1285</v>
      </c>
      <c r="D346" s="91" t="s">
        <v>18</v>
      </c>
      <c r="E346" s="91" t="s">
        <v>200</v>
      </c>
      <c r="F346" s="93">
        <f t="shared" si="29"/>
        <v>60</v>
      </c>
      <c r="G346" s="93"/>
      <c r="H346" s="93"/>
      <c r="I346" s="93">
        <v>40</v>
      </c>
      <c r="J346" s="93"/>
      <c r="K346" s="93">
        <v>20</v>
      </c>
      <c r="L346" s="92" t="s">
        <v>1046</v>
      </c>
      <c r="M346" s="91">
        <v>20</v>
      </c>
    </row>
    <row r="347" spans="1:13" ht="126" x14ac:dyDescent="0.25">
      <c r="A347" s="283"/>
      <c r="B347" s="161">
        <f t="shared" si="31"/>
        <v>33</v>
      </c>
      <c r="C347" s="95" t="s">
        <v>1047</v>
      </c>
      <c r="D347" s="91" t="s">
        <v>18</v>
      </c>
      <c r="E347" s="91" t="s">
        <v>201</v>
      </c>
      <c r="F347" s="93">
        <f t="shared" si="29"/>
        <v>5</v>
      </c>
      <c r="G347" s="93"/>
      <c r="H347" s="93"/>
      <c r="I347" s="93">
        <v>5</v>
      </c>
      <c r="J347" s="93"/>
      <c r="K347" s="93"/>
      <c r="L347" s="92" t="s">
        <v>289</v>
      </c>
      <c r="M347" s="91">
        <v>5</v>
      </c>
    </row>
    <row r="348" spans="1:13" ht="126" x14ac:dyDescent="0.25">
      <c r="A348" s="283"/>
      <c r="B348" s="161">
        <f t="shared" si="31"/>
        <v>34</v>
      </c>
      <c r="C348" s="95" t="s">
        <v>933</v>
      </c>
      <c r="D348" s="91" t="s">
        <v>18</v>
      </c>
      <c r="E348" s="91" t="s">
        <v>201</v>
      </c>
      <c r="F348" s="93">
        <f t="shared" si="29"/>
        <v>48.9</v>
      </c>
      <c r="G348" s="93"/>
      <c r="H348" s="93"/>
      <c r="I348" s="93">
        <v>48.9</v>
      </c>
      <c r="J348" s="93"/>
      <c r="K348" s="93"/>
      <c r="L348" s="92" t="s">
        <v>815</v>
      </c>
      <c r="M348" s="91">
        <v>17</v>
      </c>
    </row>
    <row r="349" spans="1:13" ht="186.75" customHeight="1" x14ac:dyDescent="0.25">
      <c r="A349" s="283"/>
      <c r="B349" s="161">
        <f t="shared" si="31"/>
        <v>35</v>
      </c>
      <c r="C349" s="95" t="s">
        <v>872</v>
      </c>
      <c r="D349" s="91" t="s">
        <v>18</v>
      </c>
      <c r="E349" s="91" t="s">
        <v>201</v>
      </c>
      <c r="F349" s="93">
        <f t="shared" si="29"/>
        <v>10</v>
      </c>
      <c r="G349" s="93"/>
      <c r="H349" s="93"/>
      <c r="I349" s="93">
        <v>10</v>
      </c>
      <c r="J349" s="93"/>
      <c r="K349" s="93"/>
      <c r="L349" s="92" t="s">
        <v>289</v>
      </c>
      <c r="M349" s="91">
        <v>3</v>
      </c>
    </row>
    <row r="350" spans="1:13" ht="204.75" x14ac:dyDescent="0.25">
      <c r="A350" s="283"/>
      <c r="B350" s="161">
        <f t="shared" si="31"/>
        <v>36</v>
      </c>
      <c r="C350" s="95" t="s">
        <v>1326</v>
      </c>
      <c r="D350" s="91" t="s">
        <v>18</v>
      </c>
      <c r="E350" s="91" t="s">
        <v>201</v>
      </c>
      <c r="F350" s="93">
        <f t="shared" si="29"/>
        <v>215</v>
      </c>
      <c r="G350" s="93"/>
      <c r="H350" s="93"/>
      <c r="I350" s="93">
        <v>215</v>
      </c>
      <c r="J350" s="93"/>
      <c r="K350" s="93"/>
      <c r="L350" s="92" t="s">
        <v>873</v>
      </c>
      <c r="M350" s="91" t="s">
        <v>874</v>
      </c>
    </row>
    <row r="351" spans="1:13" ht="141.75" x14ac:dyDescent="0.25">
      <c r="A351" s="283"/>
      <c r="B351" s="161">
        <f t="shared" si="31"/>
        <v>37</v>
      </c>
      <c r="C351" s="95" t="s">
        <v>1048</v>
      </c>
      <c r="D351" s="91" t="s">
        <v>18</v>
      </c>
      <c r="E351" s="91" t="s">
        <v>201</v>
      </c>
      <c r="F351" s="93">
        <f t="shared" si="29"/>
        <v>5</v>
      </c>
      <c r="G351" s="93"/>
      <c r="H351" s="93"/>
      <c r="I351" s="93">
        <v>5</v>
      </c>
      <c r="J351" s="93"/>
      <c r="K351" s="93"/>
      <c r="L351" s="92" t="s">
        <v>290</v>
      </c>
      <c r="M351" s="91">
        <v>200</v>
      </c>
    </row>
    <row r="352" spans="1:13" ht="141.75" x14ac:dyDescent="0.25">
      <c r="A352" s="283"/>
      <c r="B352" s="161">
        <f t="shared" si="31"/>
        <v>38</v>
      </c>
      <c r="C352" s="95" t="s">
        <v>1049</v>
      </c>
      <c r="D352" s="91" t="s">
        <v>18</v>
      </c>
      <c r="E352" s="91" t="s">
        <v>201</v>
      </c>
      <c r="F352" s="93">
        <f t="shared" si="29"/>
        <v>5</v>
      </c>
      <c r="G352" s="93"/>
      <c r="H352" s="93"/>
      <c r="I352" s="93">
        <v>5</v>
      </c>
      <c r="J352" s="93"/>
      <c r="K352" s="93"/>
      <c r="L352" s="92" t="s">
        <v>290</v>
      </c>
      <c r="M352" s="91">
        <v>200</v>
      </c>
    </row>
    <row r="353" spans="1:13" ht="126" x14ac:dyDescent="0.25">
      <c r="A353" s="283"/>
      <c r="B353" s="161">
        <f t="shared" si="31"/>
        <v>39</v>
      </c>
      <c r="C353" s="95" t="s">
        <v>1050</v>
      </c>
      <c r="D353" s="91" t="s">
        <v>18</v>
      </c>
      <c r="E353" s="91" t="s">
        <v>201</v>
      </c>
      <c r="F353" s="93">
        <f t="shared" si="29"/>
        <v>5</v>
      </c>
      <c r="G353" s="93"/>
      <c r="H353" s="93"/>
      <c r="I353" s="93">
        <v>5</v>
      </c>
      <c r="J353" s="93"/>
      <c r="K353" s="93"/>
      <c r="L353" s="92" t="s">
        <v>290</v>
      </c>
      <c r="M353" s="91">
        <v>200</v>
      </c>
    </row>
    <row r="354" spans="1:13" ht="126" x14ac:dyDescent="0.25">
      <c r="A354" s="283"/>
      <c r="B354" s="161">
        <f t="shared" si="31"/>
        <v>40</v>
      </c>
      <c r="C354" s="95" t="s">
        <v>1286</v>
      </c>
      <c r="D354" s="91" t="s">
        <v>18</v>
      </c>
      <c r="E354" s="91" t="s">
        <v>201</v>
      </c>
      <c r="F354" s="93">
        <f t="shared" si="29"/>
        <v>5</v>
      </c>
      <c r="G354" s="93"/>
      <c r="H354" s="93"/>
      <c r="I354" s="93">
        <v>5</v>
      </c>
      <c r="J354" s="93"/>
      <c r="K354" s="93"/>
      <c r="L354" s="92" t="s">
        <v>290</v>
      </c>
      <c r="M354" s="91">
        <v>200</v>
      </c>
    </row>
    <row r="355" spans="1:13" ht="126" x14ac:dyDescent="0.25">
      <c r="A355" s="283"/>
      <c r="B355" s="161">
        <f t="shared" si="31"/>
        <v>41</v>
      </c>
      <c r="C355" s="95" t="s">
        <v>1051</v>
      </c>
      <c r="D355" s="91" t="s">
        <v>18</v>
      </c>
      <c r="E355" s="91" t="s">
        <v>201</v>
      </c>
      <c r="F355" s="93">
        <f t="shared" si="29"/>
        <v>50</v>
      </c>
      <c r="G355" s="93"/>
      <c r="H355" s="93"/>
      <c r="I355" s="93">
        <v>50</v>
      </c>
      <c r="J355" s="93"/>
      <c r="K355" s="93"/>
      <c r="L355" s="92" t="s">
        <v>290</v>
      </c>
      <c r="M355" s="91">
        <v>200</v>
      </c>
    </row>
    <row r="356" spans="1:13" ht="126" x14ac:dyDescent="0.25">
      <c r="A356" s="283"/>
      <c r="B356" s="161">
        <f t="shared" si="31"/>
        <v>42</v>
      </c>
      <c r="C356" s="95" t="s">
        <v>1052</v>
      </c>
      <c r="D356" s="91" t="s">
        <v>18</v>
      </c>
      <c r="E356" s="91" t="s">
        <v>201</v>
      </c>
      <c r="F356" s="93">
        <f t="shared" si="29"/>
        <v>40</v>
      </c>
      <c r="G356" s="93"/>
      <c r="H356" s="93"/>
      <c r="I356" s="93">
        <v>40</v>
      </c>
      <c r="J356" s="93"/>
      <c r="K356" s="93"/>
      <c r="L356" s="92" t="s">
        <v>1287</v>
      </c>
      <c r="M356" s="91" t="s">
        <v>876</v>
      </c>
    </row>
    <row r="357" spans="1:13" ht="126" x14ac:dyDescent="0.25">
      <c r="A357" s="283"/>
      <c r="B357" s="161">
        <f t="shared" si="31"/>
        <v>43</v>
      </c>
      <c r="C357" s="95" t="s">
        <v>877</v>
      </c>
      <c r="D357" s="91" t="s">
        <v>18</v>
      </c>
      <c r="E357" s="91" t="s">
        <v>201</v>
      </c>
      <c r="F357" s="93">
        <f t="shared" si="29"/>
        <v>5</v>
      </c>
      <c r="G357" s="93"/>
      <c r="H357" s="93"/>
      <c r="I357" s="93">
        <v>5</v>
      </c>
      <c r="J357" s="93"/>
      <c r="K357" s="93"/>
      <c r="L357" s="92" t="s">
        <v>291</v>
      </c>
      <c r="M357" s="91">
        <v>1</v>
      </c>
    </row>
    <row r="358" spans="1:13" ht="150" customHeight="1" x14ac:dyDescent="0.25">
      <c r="A358" s="283"/>
      <c r="B358" s="161">
        <f t="shared" si="31"/>
        <v>44</v>
      </c>
      <c r="C358" s="95" t="s">
        <v>1053</v>
      </c>
      <c r="D358" s="91" t="s">
        <v>18</v>
      </c>
      <c r="E358" s="91" t="s">
        <v>201</v>
      </c>
      <c r="F358" s="93">
        <f t="shared" si="29"/>
        <v>28.7</v>
      </c>
      <c r="G358" s="93"/>
      <c r="H358" s="93"/>
      <c r="I358" s="93">
        <v>28.7</v>
      </c>
      <c r="J358" s="93"/>
      <c r="K358" s="93"/>
      <c r="L358" s="92" t="s">
        <v>815</v>
      </c>
      <c r="M358" s="91">
        <v>2</v>
      </c>
    </row>
    <row r="359" spans="1:13" ht="126" x14ac:dyDescent="0.25">
      <c r="A359" s="283"/>
      <c r="B359" s="161">
        <f t="shared" si="31"/>
        <v>45</v>
      </c>
      <c r="C359" s="95" t="s">
        <v>1054</v>
      </c>
      <c r="D359" s="91" t="s">
        <v>18</v>
      </c>
      <c r="E359" s="91" t="s">
        <v>201</v>
      </c>
      <c r="F359" s="93">
        <f t="shared" si="29"/>
        <v>20</v>
      </c>
      <c r="G359" s="93"/>
      <c r="H359" s="93"/>
      <c r="I359" s="93">
        <v>20</v>
      </c>
      <c r="J359" s="93"/>
      <c r="K359" s="93"/>
      <c r="L359" s="92" t="s">
        <v>291</v>
      </c>
      <c r="M359" s="91">
        <v>3</v>
      </c>
    </row>
    <row r="360" spans="1:13" ht="126" x14ac:dyDescent="0.25">
      <c r="A360" s="283"/>
      <c r="B360" s="161">
        <f t="shared" si="31"/>
        <v>46</v>
      </c>
      <c r="C360" s="95" t="s">
        <v>878</v>
      </c>
      <c r="D360" s="91" t="s">
        <v>18</v>
      </c>
      <c r="E360" s="91" t="s">
        <v>201</v>
      </c>
      <c r="F360" s="93">
        <f t="shared" si="29"/>
        <v>100</v>
      </c>
      <c r="G360" s="93"/>
      <c r="H360" s="93"/>
      <c r="I360" s="93">
        <v>100</v>
      </c>
      <c r="J360" s="93"/>
      <c r="K360" s="93"/>
      <c r="L360" s="92" t="s">
        <v>292</v>
      </c>
      <c r="M360" s="91">
        <v>13</v>
      </c>
    </row>
    <row r="361" spans="1:13" ht="114" customHeight="1" x14ac:dyDescent="0.25">
      <c r="A361" s="283"/>
      <c r="B361" s="161">
        <f t="shared" si="31"/>
        <v>47</v>
      </c>
      <c r="C361" s="95" t="s">
        <v>1055</v>
      </c>
      <c r="D361" s="91" t="s">
        <v>18</v>
      </c>
      <c r="E361" s="91" t="s">
        <v>201</v>
      </c>
      <c r="F361" s="93">
        <f t="shared" si="29"/>
        <v>50</v>
      </c>
      <c r="G361" s="93"/>
      <c r="H361" s="93"/>
      <c r="I361" s="93">
        <v>50</v>
      </c>
      <c r="J361" s="93"/>
      <c r="K361" s="93"/>
      <c r="L361" s="92" t="s">
        <v>1056</v>
      </c>
      <c r="M361" s="91">
        <v>1</v>
      </c>
    </row>
    <row r="362" spans="1:13" ht="150.75" customHeight="1" x14ac:dyDescent="0.25">
      <c r="A362" s="283"/>
      <c r="B362" s="161">
        <f t="shared" si="31"/>
        <v>48</v>
      </c>
      <c r="C362" s="95" t="s">
        <v>879</v>
      </c>
      <c r="D362" s="91" t="s">
        <v>18</v>
      </c>
      <c r="E362" s="91" t="s">
        <v>201</v>
      </c>
      <c r="F362" s="93">
        <f t="shared" si="29"/>
        <v>15</v>
      </c>
      <c r="G362" s="93"/>
      <c r="H362" s="93"/>
      <c r="I362" s="93">
        <v>15</v>
      </c>
      <c r="J362" s="93"/>
      <c r="K362" s="93"/>
      <c r="L362" s="92" t="s">
        <v>1045</v>
      </c>
      <c r="M362" s="100">
        <v>1</v>
      </c>
    </row>
    <row r="363" spans="1:13" ht="126" x14ac:dyDescent="0.25">
      <c r="A363" s="283"/>
      <c r="B363" s="161">
        <f t="shared" si="31"/>
        <v>49</v>
      </c>
      <c r="C363" s="95" t="s">
        <v>310</v>
      </c>
      <c r="D363" s="91" t="s">
        <v>18</v>
      </c>
      <c r="E363" s="91" t="s">
        <v>201</v>
      </c>
      <c r="F363" s="93">
        <f t="shared" si="29"/>
        <v>75</v>
      </c>
      <c r="G363" s="93"/>
      <c r="H363" s="93"/>
      <c r="I363" s="93">
        <v>75</v>
      </c>
      <c r="J363" s="93"/>
      <c r="K363" s="93"/>
      <c r="L363" s="92" t="s">
        <v>1288</v>
      </c>
      <c r="M363" s="91">
        <v>1</v>
      </c>
    </row>
    <row r="364" spans="1:13" ht="149.25" customHeight="1" x14ac:dyDescent="0.25">
      <c r="A364" s="283"/>
      <c r="B364" s="161">
        <f t="shared" si="31"/>
        <v>50</v>
      </c>
      <c r="C364" s="95" t="s">
        <v>883</v>
      </c>
      <c r="D364" s="91" t="s">
        <v>18</v>
      </c>
      <c r="E364" s="91" t="s">
        <v>201</v>
      </c>
      <c r="F364" s="93">
        <f t="shared" si="29"/>
        <v>15</v>
      </c>
      <c r="G364" s="93"/>
      <c r="H364" s="93"/>
      <c r="I364" s="93">
        <v>15</v>
      </c>
      <c r="J364" s="93"/>
      <c r="K364" s="93"/>
      <c r="L364" s="92" t="s">
        <v>1045</v>
      </c>
      <c r="M364" s="100">
        <v>1</v>
      </c>
    </row>
    <row r="365" spans="1:13" ht="114.75" customHeight="1" x14ac:dyDescent="0.25">
      <c r="A365" s="283"/>
      <c r="B365" s="161">
        <f t="shared" si="31"/>
        <v>51</v>
      </c>
      <c r="C365" s="95" t="s">
        <v>1057</v>
      </c>
      <c r="D365" s="91" t="s">
        <v>18</v>
      </c>
      <c r="E365" s="91" t="s">
        <v>884</v>
      </c>
      <c r="F365" s="93">
        <f t="shared" si="29"/>
        <v>10</v>
      </c>
      <c r="G365" s="93"/>
      <c r="H365" s="93"/>
      <c r="I365" s="93">
        <v>10</v>
      </c>
      <c r="J365" s="93"/>
      <c r="K365" s="93"/>
      <c r="L365" s="91" t="s">
        <v>290</v>
      </c>
      <c r="M365" s="91">
        <v>1500</v>
      </c>
    </row>
    <row r="366" spans="1:13" ht="162.75" customHeight="1" x14ac:dyDescent="0.25">
      <c r="A366" s="283"/>
      <c r="B366" s="161">
        <f t="shared" si="31"/>
        <v>52</v>
      </c>
      <c r="C366" s="95" t="s">
        <v>1058</v>
      </c>
      <c r="D366" s="91" t="s">
        <v>18</v>
      </c>
      <c r="E366" s="91" t="s">
        <v>884</v>
      </c>
      <c r="F366" s="93">
        <f t="shared" si="29"/>
        <v>20</v>
      </c>
      <c r="G366" s="93"/>
      <c r="H366" s="93"/>
      <c r="I366" s="93">
        <v>20</v>
      </c>
      <c r="J366" s="93"/>
      <c r="K366" s="93"/>
      <c r="L366" s="91" t="s">
        <v>290</v>
      </c>
      <c r="M366" s="91">
        <v>500</v>
      </c>
    </row>
    <row r="367" spans="1:13" ht="126.75" customHeight="1" x14ac:dyDescent="0.25">
      <c r="A367" s="283"/>
      <c r="B367" s="161">
        <f t="shared" si="31"/>
        <v>53</v>
      </c>
      <c r="C367" s="95" t="s">
        <v>885</v>
      </c>
      <c r="D367" s="91" t="s">
        <v>18</v>
      </c>
      <c r="E367" s="91" t="s">
        <v>884</v>
      </c>
      <c r="F367" s="93">
        <f t="shared" si="29"/>
        <v>10</v>
      </c>
      <c r="G367" s="93"/>
      <c r="H367" s="93"/>
      <c r="I367" s="93">
        <v>10</v>
      </c>
      <c r="J367" s="93"/>
      <c r="K367" s="93"/>
      <c r="L367" s="91" t="s">
        <v>875</v>
      </c>
      <c r="M367" s="91">
        <v>200</v>
      </c>
    </row>
    <row r="368" spans="1:13" ht="114" customHeight="1" x14ac:dyDescent="0.25">
      <c r="A368" s="283"/>
      <c r="B368" s="161">
        <f t="shared" si="31"/>
        <v>54</v>
      </c>
      <c r="C368" s="95" t="s">
        <v>1059</v>
      </c>
      <c r="D368" s="91" t="s">
        <v>18</v>
      </c>
      <c r="E368" s="91" t="s">
        <v>884</v>
      </c>
      <c r="F368" s="93">
        <f t="shared" si="29"/>
        <v>55</v>
      </c>
      <c r="G368" s="93"/>
      <c r="H368" s="93"/>
      <c r="I368" s="93">
        <v>55</v>
      </c>
      <c r="J368" s="93"/>
      <c r="K368" s="93"/>
      <c r="L368" s="91" t="s">
        <v>1060</v>
      </c>
      <c r="M368" s="91">
        <v>6</v>
      </c>
    </row>
    <row r="369" spans="1:13" ht="141.75" x14ac:dyDescent="0.25">
      <c r="A369" s="283"/>
      <c r="B369" s="161">
        <f t="shared" si="31"/>
        <v>55</v>
      </c>
      <c r="C369" s="95" t="s">
        <v>886</v>
      </c>
      <c r="D369" s="91" t="s">
        <v>18</v>
      </c>
      <c r="E369" s="91" t="s">
        <v>884</v>
      </c>
      <c r="F369" s="93">
        <f t="shared" si="29"/>
        <v>25</v>
      </c>
      <c r="G369" s="93"/>
      <c r="H369" s="93"/>
      <c r="I369" s="93">
        <v>25</v>
      </c>
      <c r="J369" s="93"/>
      <c r="K369" s="93"/>
      <c r="L369" s="91" t="s">
        <v>296</v>
      </c>
      <c r="M369" s="91">
        <v>5</v>
      </c>
    </row>
    <row r="370" spans="1:13" ht="162" customHeight="1" x14ac:dyDescent="0.25">
      <c r="A370" s="283"/>
      <c r="B370" s="161">
        <f t="shared" si="31"/>
        <v>56</v>
      </c>
      <c r="C370" s="95" t="s">
        <v>1061</v>
      </c>
      <c r="D370" s="91" t="s">
        <v>18</v>
      </c>
      <c r="E370" s="91" t="s">
        <v>202</v>
      </c>
      <c r="F370" s="93">
        <f t="shared" si="29"/>
        <v>6</v>
      </c>
      <c r="G370" s="93"/>
      <c r="H370" s="93"/>
      <c r="I370" s="93">
        <v>6</v>
      </c>
      <c r="J370" s="93"/>
      <c r="K370" s="93"/>
      <c r="L370" s="92" t="s">
        <v>1289</v>
      </c>
      <c r="M370" s="91">
        <v>10</v>
      </c>
    </row>
    <row r="371" spans="1:13" ht="99" customHeight="1" x14ac:dyDescent="0.25">
      <c r="A371" s="283"/>
      <c r="B371" s="161">
        <f t="shared" si="31"/>
        <v>57</v>
      </c>
      <c r="C371" s="95" t="s">
        <v>1062</v>
      </c>
      <c r="D371" s="91" t="s">
        <v>18</v>
      </c>
      <c r="E371" s="91" t="s">
        <v>202</v>
      </c>
      <c r="F371" s="93">
        <f t="shared" si="29"/>
        <v>10.5</v>
      </c>
      <c r="G371" s="93"/>
      <c r="H371" s="93"/>
      <c r="I371" s="93">
        <v>10.5</v>
      </c>
      <c r="J371" s="93"/>
      <c r="K371" s="93"/>
      <c r="L371" s="92" t="s">
        <v>887</v>
      </c>
      <c r="M371" s="91">
        <v>12</v>
      </c>
    </row>
    <row r="372" spans="1:13" ht="99" customHeight="1" x14ac:dyDescent="0.25">
      <c r="A372" s="283"/>
      <c r="B372" s="161">
        <f t="shared" si="31"/>
        <v>58</v>
      </c>
      <c r="C372" s="95" t="s">
        <v>896</v>
      </c>
      <c r="D372" s="91" t="s">
        <v>18</v>
      </c>
      <c r="E372" s="91" t="s">
        <v>202</v>
      </c>
      <c r="F372" s="93">
        <f t="shared" si="29"/>
        <v>25</v>
      </c>
      <c r="G372" s="93"/>
      <c r="H372" s="93"/>
      <c r="I372" s="93">
        <v>25</v>
      </c>
      <c r="J372" s="93"/>
      <c r="K372" s="93"/>
      <c r="L372" s="92" t="s">
        <v>1046</v>
      </c>
      <c r="M372" s="91">
        <v>15</v>
      </c>
    </row>
    <row r="373" spans="1:13" ht="261" customHeight="1" x14ac:dyDescent="0.25">
      <c r="A373" s="283"/>
      <c r="B373" s="161">
        <f t="shared" si="31"/>
        <v>59</v>
      </c>
      <c r="C373" s="95" t="s">
        <v>311</v>
      </c>
      <c r="D373" s="91" t="s">
        <v>18</v>
      </c>
      <c r="E373" s="91" t="s">
        <v>202</v>
      </c>
      <c r="F373" s="93">
        <f t="shared" si="29"/>
        <v>15</v>
      </c>
      <c r="G373" s="93"/>
      <c r="H373" s="93"/>
      <c r="I373" s="93">
        <v>15</v>
      </c>
      <c r="J373" s="93"/>
      <c r="K373" s="93"/>
      <c r="L373" s="92" t="s">
        <v>888</v>
      </c>
      <c r="M373" s="91">
        <v>7</v>
      </c>
    </row>
    <row r="374" spans="1:13" ht="154.5" customHeight="1" x14ac:dyDescent="0.25">
      <c r="A374" s="283"/>
      <c r="B374" s="161">
        <f t="shared" si="31"/>
        <v>60</v>
      </c>
      <c r="C374" s="95" t="s">
        <v>890</v>
      </c>
      <c r="D374" s="91" t="s">
        <v>18</v>
      </c>
      <c r="E374" s="91" t="s">
        <v>202</v>
      </c>
      <c r="F374" s="93">
        <f t="shared" si="29"/>
        <v>103</v>
      </c>
      <c r="G374" s="93"/>
      <c r="H374" s="93"/>
      <c r="I374" s="93">
        <v>50</v>
      </c>
      <c r="J374" s="93"/>
      <c r="K374" s="93">
        <v>53</v>
      </c>
      <c r="L374" s="92" t="s">
        <v>889</v>
      </c>
      <c r="M374" s="91">
        <v>4</v>
      </c>
    </row>
    <row r="375" spans="1:13" ht="110.25" x14ac:dyDescent="0.25">
      <c r="A375" s="283"/>
      <c r="B375" s="161">
        <f t="shared" si="31"/>
        <v>61</v>
      </c>
      <c r="C375" s="95" t="s">
        <v>891</v>
      </c>
      <c r="D375" s="91" t="s">
        <v>18</v>
      </c>
      <c r="E375" s="91" t="s">
        <v>203</v>
      </c>
      <c r="F375" s="93">
        <f t="shared" si="29"/>
        <v>15</v>
      </c>
      <c r="G375" s="93"/>
      <c r="H375" s="93"/>
      <c r="I375" s="93">
        <v>15</v>
      </c>
      <c r="J375" s="93"/>
      <c r="K375" s="93"/>
      <c r="L375" s="92" t="s">
        <v>892</v>
      </c>
      <c r="M375" s="91">
        <v>23</v>
      </c>
    </row>
    <row r="376" spans="1:13" ht="110.25" x14ac:dyDescent="0.25">
      <c r="A376" s="283"/>
      <c r="B376" s="161">
        <f t="shared" si="31"/>
        <v>62</v>
      </c>
      <c r="C376" s="95" t="s">
        <v>896</v>
      </c>
      <c r="D376" s="91" t="s">
        <v>18</v>
      </c>
      <c r="E376" s="91" t="s">
        <v>203</v>
      </c>
      <c r="F376" s="93">
        <f t="shared" si="29"/>
        <v>5</v>
      </c>
      <c r="G376" s="93"/>
      <c r="H376" s="93"/>
      <c r="I376" s="93">
        <v>5</v>
      </c>
      <c r="J376" s="93"/>
      <c r="K376" s="93"/>
      <c r="L376" s="92" t="s">
        <v>1063</v>
      </c>
      <c r="M376" s="91">
        <v>3</v>
      </c>
    </row>
    <row r="377" spans="1:13" ht="173.25" x14ac:dyDescent="0.25">
      <c r="A377" s="283"/>
      <c r="B377" s="161">
        <f t="shared" si="31"/>
        <v>63</v>
      </c>
      <c r="C377" s="95" t="s">
        <v>1064</v>
      </c>
      <c r="D377" s="91" t="s">
        <v>18</v>
      </c>
      <c r="E377" s="91" t="s">
        <v>203</v>
      </c>
      <c r="F377" s="93">
        <f t="shared" ref="F377:F378" si="32">G377+H377+I377+J377+K377</f>
        <v>50</v>
      </c>
      <c r="G377" s="93"/>
      <c r="H377" s="93"/>
      <c r="I377" s="93">
        <v>25</v>
      </c>
      <c r="J377" s="93"/>
      <c r="K377" s="93">
        <v>25</v>
      </c>
      <c r="L377" s="92" t="s">
        <v>893</v>
      </c>
      <c r="M377" s="91" t="s">
        <v>894</v>
      </c>
    </row>
    <row r="378" spans="1:13" ht="113.25" customHeight="1" x14ac:dyDescent="0.25">
      <c r="A378" s="283"/>
      <c r="B378" s="161">
        <f t="shared" si="31"/>
        <v>64</v>
      </c>
      <c r="C378" s="95" t="s">
        <v>897</v>
      </c>
      <c r="D378" s="91" t="s">
        <v>18</v>
      </c>
      <c r="E378" s="91" t="s">
        <v>203</v>
      </c>
      <c r="F378" s="93">
        <f t="shared" si="32"/>
        <v>53</v>
      </c>
      <c r="G378" s="93"/>
      <c r="H378" s="93"/>
      <c r="I378" s="93">
        <v>30</v>
      </c>
      <c r="J378" s="93"/>
      <c r="K378" s="93">
        <v>23</v>
      </c>
      <c r="L378" s="92" t="s">
        <v>895</v>
      </c>
      <c r="M378" s="82" t="s">
        <v>898</v>
      </c>
    </row>
    <row r="379" spans="1:13" ht="157.5" x14ac:dyDescent="0.25">
      <c r="A379" s="283"/>
      <c r="B379" s="161">
        <f t="shared" si="31"/>
        <v>65</v>
      </c>
      <c r="C379" s="95" t="s">
        <v>1290</v>
      </c>
      <c r="D379" s="91" t="s">
        <v>18</v>
      </c>
      <c r="E379" s="91" t="s">
        <v>204</v>
      </c>
      <c r="F379" s="93">
        <f>G379+H379+I379+J379+K379</f>
        <v>600</v>
      </c>
      <c r="G379" s="93"/>
      <c r="H379" s="93"/>
      <c r="I379" s="93">
        <v>100</v>
      </c>
      <c r="J379" s="93"/>
      <c r="K379" s="93">
        <v>500</v>
      </c>
      <c r="L379" s="92" t="s">
        <v>293</v>
      </c>
      <c r="M379" s="91">
        <v>3000</v>
      </c>
    </row>
    <row r="380" spans="1:13" ht="110.25" x14ac:dyDescent="0.25">
      <c r="A380" s="283"/>
      <c r="B380" s="161">
        <f t="shared" si="31"/>
        <v>66</v>
      </c>
      <c r="C380" s="95" t="s">
        <v>1065</v>
      </c>
      <c r="D380" s="91" t="s">
        <v>18</v>
      </c>
      <c r="E380" s="91" t="s">
        <v>204</v>
      </c>
      <c r="F380" s="93">
        <f t="shared" ref="F380:F384" si="33">G380+H380+I380+J380+K380</f>
        <v>120</v>
      </c>
      <c r="G380" s="93"/>
      <c r="H380" s="93"/>
      <c r="I380" s="93">
        <v>120</v>
      </c>
      <c r="J380" s="93"/>
      <c r="K380" s="93"/>
      <c r="L380" s="92" t="s">
        <v>294</v>
      </c>
      <c r="M380" s="91">
        <v>8</v>
      </c>
    </row>
    <row r="381" spans="1:13" ht="110.25" x14ac:dyDescent="0.25">
      <c r="A381" s="283"/>
      <c r="B381" s="161">
        <f t="shared" si="31"/>
        <v>67</v>
      </c>
      <c r="C381" s="95" t="s">
        <v>899</v>
      </c>
      <c r="D381" s="91" t="s">
        <v>18</v>
      </c>
      <c r="E381" s="91" t="s">
        <v>204</v>
      </c>
      <c r="F381" s="93">
        <f t="shared" si="33"/>
        <v>300</v>
      </c>
      <c r="G381" s="93"/>
      <c r="H381" s="93"/>
      <c r="I381" s="93">
        <v>300</v>
      </c>
      <c r="J381" s="93"/>
      <c r="K381" s="93"/>
      <c r="L381" s="92" t="s">
        <v>413</v>
      </c>
      <c r="M381" s="91">
        <v>1</v>
      </c>
    </row>
    <row r="382" spans="1:13" ht="110.25" x14ac:dyDescent="0.25">
      <c r="A382" s="283"/>
      <c r="B382" s="161">
        <f t="shared" si="31"/>
        <v>68</v>
      </c>
      <c r="C382" s="95" t="s">
        <v>1066</v>
      </c>
      <c r="D382" s="91" t="s">
        <v>18</v>
      </c>
      <c r="E382" s="91" t="s">
        <v>204</v>
      </c>
      <c r="F382" s="93">
        <f t="shared" si="33"/>
        <v>100</v>
      </c>
      <c r="G382" s="93"/>
      <c r="H382" s="93"/>
      <c r="I382" s="93">
        <v>100</v>
      </c>
      <c r="J382" s="93"/>
      <c r="K382" s="93"/>
      <c r="L382" s="92" t="s">
        <v>900</v>
      </c>
      <c r="M382" s="91">
        <v>1</v>
      </c>
    </row>
    <row r="383" spans="1:13" ht="110.25" x14ac:dyDescent="0.25">
      <c r="A383" s="283"/>
      <c r="B383" s="161">
        <f t="shared" si="31"/>
        <v>69</v>
      </c>
      <c r="C383" s="95" t="s">
        <v>901</v>
      </c>
      <c r="D383" s="91" t="s">
        <v>18</v>
      </c>
      <c r="E383" s="91" t="s">
        <v>204</v>
      </c>
      <c r="F383" s="93">
        <f t="shared" si="33"/>
        <v>125</v>
      </c>
      <c r="G383" s="93"/>
      <c r="H383" s="93"/>
      <c r="I383" s="93">
        <v>25</v>
      </c>
      <c r="J383" s="93"/>
      <c r="K383" s="93">
        <v>100</v>
      </c>
      <c r="L383" s="92" t="s">
        <v>815</v>
      </c>
      <c r="M383" s="91">
        <v>15</v>
      </c>
    </row>
    <row r="384" spans="1:13" ht="110.25" x14ac:dyDescent="0.25">
      <c r="A384" s="283"/>
      <c r="B384" s="161">
        <f t="shared" si="31"/>
        <v>70</v>
      </c>
      <c r="C384" s="95" t="s">
        <v>902</v>
      </c>
      <c r="D384" s="91" t="s">
        <v>18</v>
      </c>
      <c r="E384" s="91" t="s">
        <v>204</v>
      </c>
      <c r="F384" s="93">
        <f t="shared" si="33"/>
        <v>1000</v>
      </c>
      <c r="G384" s="93"/>
      <c r="H384" s="93"/>
      <c r="I384" s="93"/>
      <c r="J384" s="93"/>
      <c r="K384" s="93">
        <v>1000</v>
      </c>
      <c r="L384" s="92" t="s">
        <v>293</v>
      </c>
      <c r="M384" s="91">
        <v>100</v>
      </c>
    </row>
    <row r="385" spans="1:13" ht="94.5" x14ac:dyDescent="0.25">
      <c r="A385" s="283"/>
      <c r="B385" s="161">
        <f t="shared" si="31"/>
        <v>71</v>
      </c>
      <c r="C385" s="95" t="s">
        <v>396</v>
      </c>
      <c r="D385" s="91" t="s">
        <v>18</v>
      </c>
      <c r="E385" s="91" t="s">
        <v>205</v>
      </c>
      <c r="F385" s="93">
        <f>G385+H385+I385+J385+K385</f>
        <v>281.10000000000002</v>
      </c>
      <c r="G385" s="93"/>
      <c r="H385" s="93"/>
      <c r="I385" s="93">
        <v>281.10000000000002</v>
      </c>
      <c r="J385" s="93"/>
      <c r="K385" s="93"/>
      <c r="L385" s="91" t="s">
        <v>261</v>
      </c>
      <c r="M385" s="91">
        <v>23</v>
      </c>
    </row>
    <row r="386" spans="1:13" ht="94.5" x14ac:dyDescent="0.25">
      <c r="A386" s="283"/>
      <c r="B386" s="161">
        <f t="shared" si="31"/>
        <v>72</v>
      </c>
      <c r="C386" s="95" t="s">
        <v>1067</v>
      </c>
      <c r="D386" s="91" t="s">
        <v>18</v>
      </c>
      <c r="E386" s="91" t="s">
        <v>205</v>
      </c>
      <c r="F386" s="93">
        <f t="shared" ref="F386:F390" si="34">G386+H386+I386+J386+K386</f>
        <v>860</v>
      </c>
      <c r="G386" s="93"/>
      <c r="H386" s="93"/>
      <c r="I386" s="93">
        <v>660</v>
      </c>
      <c r="J386" s="93"/>
      <c r="K386" s="93">
        <v>200</v>
      </c>
      <c r="L386" s="92" t="s">
        <v>293</v>
      </c>
      <c r="M386" s="91">
        <v>5000</v>
      </c>
    </row>
    <row r="387" spans="1:13" ht="82.5" customHeight="1" x14ac:dyDescent="0.25">
      <c r="A387" s="283"/>
      <c r="B387" s="161">
        <f t="shared" si="31"/>
        <v>73</v>
      </c>
      <c r="C387" s="95" t="s">
        <v>909</v>
      </c>
      <c r="D387" s="91" t="s">
        <v>18</v>
      </c>
      <c r="E387" s="91" t="s">
        <v>205</v>
      </c>
      <c r="F387" s="93">
        <f t="shared" si="34"/>
        <v>198</v>
      </c>
      <c r="G387" s="93"/>
      <c r="H387" s="93"/>
      <c r="I387" s="93">
        <v>198</v>
      </c>
      <c r="J387" s="93"/>
      <c r="K387" s="93"/>
      <c r="L387" s="91" t="s">
        <v>1068</v>
      </c>
      <c r="M387" s="91">
        <v>90</v>
      </c>
    </row>
    <row r="388" spans="1:13" ht="108.75" customHeight="1" x14ac:dyDescent="0.25">
      <c r="A388" s="283"/>
      <c r="B388" s="161">
        <f t="shared" si="31"/>
        <v>74</v>
      </c>
      <c r="C388" s="95" t="s">
        <v>910</v>
      </c>
      <c r="D388" s="91" t="s">
        <v>18</v>
      </c>
      <c r="E388" s="91" t="s">
        <v>205</v>
      </c>
      <c r="F388" s="93">
        <f t="shared" si="34"/>
        <v>171.6</v>
      </c>
      <c r="G388" s="93"/>
      <c r="H388" s="93"/>
      <c r="I388" s="93">
        <v>171.6</v>
      </c>
      <c r="J388" s="93"/>
      <c r="K388" s="93"/>
      <c r="L388" s="92" t="s">
        <v>911</v>
      </c>
      <c r="M388" s="91">
        <v>80</v>
      </c>
    </row>
    <row r="389" spans="1:13" ht="65.25" customHeight="1" x14ac:dyDescent="0.25">
      <c r="A389" s="283"/>
      <c r="B389" s="161">
        <f t="shared" si="31"/>
        <v>75</v>
      </c>
      <c r="C389" s="95" t="s">
        <v>1071</v>
      </c>
      <c r="D389" s="91" t="s">
        <v>18</v>
      </c>
      <c r="E389" s="91" t="s">
        <v>1069</v>
      </c>
      <c r="F389" s="93">
        <f t="shared" si="34"/>
        <v>250</v>
      </c>
      <c r="G389" s="93"/>
      <c r="H389" s="93"/>
      <c r="I389" s="93"/>
      <c r="J389" s="93"/>
      <c r="K389" s="93">
        <v>250</v>
      </c>
      <c r="L389" s="92" t="s">
        <v>295</v>
      </c>
      <c r="M389" s="91">
        <v>250</v>
      </c>
    </row>
    <row r="390" spans="1:13" ht="69" customHeight="1" x14ac:dyDescent="0.25">
      <c r="A390" s="283"/>
      <c r="B390" s="161">
        <f t="shared" si="31"/>
        <v>76</v>
      </c>
      <c r="C390" s="95" t="s">
        <v>1070</v>
      </c>
      <c r="D390" s="91" t="s">
        <v>18</v>
      </c>
      <c r="E390" s="91" t="s">
        <v>1072</v>
      </c>
      <c r="F390" s="93">
        <f t="shared" si="34"/>
        <v>67</v>
      </c>
      <c r="G390" s="93"/>
      <c r="H390" s="93"/>
      <c r="I390" s="93">
        <v>67</v>
      </c>
      <c r="J390" s="93"/>
      <c r="K390" s="93"/>
      <c r="L390" s="92" t="s">
        <v>296</v>
      </c>
      <c r="M390" s="91">
        <v>5</v>
      </c>
    </row>
    <row r="391" spans="1:13" ht="226.5" customHeight="1" x14ac:dyDescent="0.25">
      <c r="A391" s="283"/>
      <c r="B391" s="161">
        <f t="shared" si="31"/>
        <v>77</v>
      </c>
      <c r="C391" s="95" t="s">
        <v>423</v>
      </c>
      <c r="D391" s="91" t="s">
        <v>18</v>
      </c>
      <c r="E391" s="91" t="s">
        <v>1073</v>
      </c>
      <c r="F391" s="93">
        <f>G391+H391+I391+J391+K391</f>
        <v>30</v>
      </c>
      <c r="G391" s="93"/>
      <c r="H391" s="93"/>
      <c r="I391" s="93">
        <v>30</v>
      </c>
      <c r="J391" s="93"/>
      <c r="K391" s="93"/>
      <c r="L391" s="92" t="s">
        <v>297</v>
      </c>
      <c r="M391" s="91">
        <v>1</v>
      </c>
    </row>
    <row r="392" spans="1:13" ht="110.25" x14ac:dyDescent="0.25">
      <c r="A392" s="283"/>
      <c r="B392" s="161">
        <f t="shared" ref="B392:B402" si="35">B391+1</f>
        <v>78</v>
      </c>
      <c r="C392" s="95" t="s">
        <v>904</v>
      </c>
      <c r="D392" s="91" t="s">
        <v>18</v>
      </c>
      <c r="E392" s="91" t="s">
        <v>1072</v>
      </c>
      <c r="F392" s="93">
        <f>G392+H392+I392+J392+K392</f>
        <v>20</v>
      </c>
      <c r="G392" s="93"/>
      <c r="H392" s="93"/>
      <c r="I392" s="93">
        <v>10</v>
      </c>
      <c r="J392" s="93"/>
      <c r="K392" s="93">
        <v>10</v>
      </c>
      <c r="L392" s="92" t="s">
        <v>903</v>
      </c>
      <c r="M392" s="91">
        <v>1</v>
      </c>
    </row>
    <row r="393" spans="1:13" ht="99.75" customHeight="1" x14ac:dyDescent="0.25">
      <c r="A393" s="283"/>
      <c r="B393" s="161">
        <f t="shared" si="35"/>
        <v>79</v>
      </c>
      <c r="C393" s="95" t="s">
        <v>312</v>
      </c>
      <c r="D393" s="91" t="s">
        <v>18</v>
      </c>
      <c r="E393" s="91" t="s">
        <v>1072</v>
      </c>
      <c r="F393" s="93">
        <f t="shared" ref="F393:F398" si="36">G393+H393+I393+J393+K393</f>
        <v>40</v>
      </c>
      <c r="G393" s="93"/>
      <c r="H393" s="93"/>
      <c r="I393" s="93">
        <v>40</v>
      </c>
      <c r="J393" s="93"/>
      <c r="K393" s="93"/>
      <c r="L393" s="92" t="s">
        <v>298</v>
      </c>
      <c r="M393" s="91">
        <v>4</v>
      </c>
    </row>
    <row r="394" spans="1:13" ht="126" x14ac:dyDescent="0.25">
      <c r="A394" s="283"/>
      <c r="B394" s="161">
        <f t="shared" si="35"/>
        <v>80</v>
      </c>
      <c r="C394" s="95" t="s">
        <v>397</v>
      </c>
      <c r="D394" s="91" t="s">
        <v>18</v>
      </c>
      <c r="E394" s="91" t="s">
        <v>1072</v>
      </c>
      <c r="F394" s="93">
        <f t="shared" si="36"/>
        <v>250</v>
      </c>
      <c r="G394" s="93"/>
      <c r="H394" s="93"/>
      <c r="I394" s="93"/>
      <c r="J394" s="93"/>
      <c r="K394" s="93">
        <v>250</v>
      </c>
      <c r="L394" s="92" t="s">
        <v>905</v>
      </c>
      <c r="M394" s="91">
        <v>2</v>
      </c>
    </row>
    <row r="395" spans="1:13" ht="94.5" x14ac:dyDescent="0.25">
      <c r="A395" s="283"/>
      <c r="B395" s="161">
        <f t="shared" si="35"/>
        <v>81</v>
      </c>
      <c r="C395" s="95" t="s">
        <v>906</v>
      </c>
      <c r="D395" s="91" t="s">
        <v>18</v>
      </c>
      <c r="E395" s="91" t="s">
        <v>1074</v>
      </c>
      <c r="F395" s="93">
        <f t="shared" si="36"/>
        <v>100</v>
      </c>
      <c r="G395" s="93"/>
      <c r="H395" s="93"/>
      <c r="I395" s="93"/>
      <c r="J395" s="93"/>
      <c r="K395" s="93">
        <v>100</v>
      </c>
      <c r="L395" s="92" t="s">
        <v>299</v>
      </c>
      <c r="M395" s="91">
        <v>1</v>
      </c>
    </row>
    <row r="396" spans="1:13" ht="94.5" x14ac:dyDescent="0.25">
      <c r="A396" s="283"/>
      <c r="B396" s="161">
        <f t="shared" si="35"/>
        <v>82</v>
      </c>
      <c r="C396" s="95" t="s">
        <v>948</v>
      </c>
      <c r="D396" s="91" t="s">
        <v>18</v>
      </c>
      <c r="E396" s="91" t="s">
        <v>1074</v>
      </c>
      <c r="F396" s="93">
        <f t="shared" si="36"/>
        <v>100</v>
      </c>
      <c r="G396" s="93"/>
      <c r="H396" s="93"/>
      <c r="I396" s="93"/>
      <c r="J396" s="93"/>
      <c r="K396" s="93">
        <v>100</v>
      </c>
      <c r="L396" s="92" t="s">
        <v>299</v>
      </c>
      <c r="M396" s="91">
        <v>1</v>
      </c>
    </row>
    <row r="397" spans="1:13" ht="127.5" customHeight="1" x14ac:dyDescent="0.25">
      <c r="A397" s="283"/>
      <c r="B397" s="161">
        <f t="shared" si="35"/>
        <v>83</v>
      </c>
      <c r="C397" s="95" t="s">
        <v>907</v>
      </c>
      <c r="D397" s="91" t="s">
        <v>18</v>
      </c>
      <c r="E397" s="91" t="s">
        <v>1075</v>
      </c>
      <c r="F397" s="93">
        <f t="shared" si="36"/>
        <v>50</v>
      </c>
      <c r="G397" s="93"/>
      <c r="H397" s="93"/>
      <c r="I397" s="93">
        <v>50</v>
      </c>
      <c r="J397" s="93"/>
      <c r="K397" s="93"/>
      <c r="L397" s="92" t="s">
        <v>1143</v>
      </c>
      <c r="M397" s="91">
        <v>100</v>
      </c>
    </row>
    <row r="398" spans="1:13" ht="140.25" customHeight="1" x14ac:dyDescent="0.25">
      <c r="A398" s="283"/>
      <c r="B398" s="161">
        <f t="shared" si="35"/>
        <v>84</v>
      </c>
      <c r="C398" s="95" t="s">
        <v>1076</v>
      </c>
      <c r="D398" s="91" t="s">
        <v>18</v>
      </c>
      <c r="E398" s="91" t="s">
        <v>206</v>
      </c>
      <c r="F398" s="93">
        <f t="shared" si="36"/>
        <v>10</v>
      </c>
      <c r="G398" s="93"/>
      <c r="H398" s="93"/>
      <c r="I398" s="93">
        <v>10</v>
      </c>
      <c r="J398" s="93"/>
      <c r="K398" s="93"/>
      <c r="L398" s="92" t="s">
        <v>300</v>
      </c>
      <c r="M398" s="91">
        <v>2</v>
      </c>
    </row>
    <row r="399" spans="1:13" ht="220.5" x14ac:dyDescent="0.25">
      <c r="A399" s="283"/>
      <c r="B399" s="161">
        <f t="shared" si="35"/>
        <v>85</v>
      </c>
      <c r="C399" s="95" t="s">
        <v>1077</v>
      </c>
      <c r="D399" s="91" t="s">
        <v>18</v>
      </c>
      <c r="E399" s="91" t="s">
        <v>206</v>
      </c>
      <c r="F399" s="93">
        <f>G399+H399+I399+J399+K399</f>
        <v>100</v>
      </c>
      <c r="G399" s="93"/>
      <c r="H399" s="93"/>
      <c r="I399" s="93">
        <v>100</v>
      </c>
      <c r="J399" s="93"/>
      <c r="K399" s="93"/>
      <c r="L399" s="92" t="s">
        <v>947</v>
      </c>
      <c r="M399" s="91">
        <v>2</v>
      </c>
    </row>
    <row r="400" spans="1:13" ht="145.5" customHeight="1" x14ac:dyDescent="0.25">
      <c r="A400" s="283"/>
      <c r="B400" s="161">
        <f t="shared" si="35"/>
        <v>86</v>
      </c>
      <c r="C400" s="95" t="s">
        <v>908</v>
      </c>
      <c r="D400" s="91" t="s">
        <v>18</v>
      </c>
      <c r="E400" s="91" t="s">
        <v>207</v>
      </c>
      <c r="F400" s="93">
        <f t="shared" ref="F400:F401" si="37">G400+H400+I400+J400+K400</f>
        <v>15</v>
      </c>
      <c r="G400" s="93"/>
      <c r="H400" s="93"/>
      <c r="I400" s="93">
        <v>15</v>
      </c>
      <c r="J400" s="93"/>
      <c r="K400" s="93"/>
      <c r="L400" s="92" t="s">
        <v>1078</v>
      </c>
      <c r="M400" s="91">
        <v>6</v>
      </c>
    </row>
    <row r="401" spans="1:13" ht="198" customHeight="1" x14ac:dyDescent="0.25">
      <c r="A401" s="283"/>
      <c r="B401" s="161">
        <f t="shared" si="35"/>
        <v>87</v>
      </c>
      <c r="C401" s="95" t="s">
        <v>1079</v>
      </c>
      <c r="D401" s="91" t="s">
        <v>18</v>
      </c>
      <c r="E401" s="91" t="s">
        <v>206</v>
      </c>
      <c r="F401" s="93">
        <f t="shared" si="37"/>
        <v>10</v>
      </c>
      <c r="G401" s="93"/>
      <c r="H401" s="93"/>
      <c r="I401" s="93">
        <v>10</v>
      </c>
      <c r="J401" s="93"/>
      <c r="K401" s="93"/>
      <c r="L401" s="92" t="s">
        <v>947</v>
      </c>
      <c r="M401" s="91">
        <v>10</v>
      </c>
    </row>
    <row r="402" spans="1:13" ht="94.5" x14ac:dyDescent="0.25">
      <c r="A402" s="283"/>
      <c r="B402" s="161">
        <f t="shared" si="35"/>
        <v>88</v>
      </c>
      <c r="C402" s="95" t="s">
        <v>1080</v>
      </c>
      <c r="D402" s="91" t="s">
        <v>18</v>
      </c>
      <c r="E402" s="91" t="s">
        <v>208</v>
      </c>
      <c r="F402" s="93">
        <f>G402+H402+I402+J402+K402</f>
        <v>16</v>
      </c>
      <c r="G402" s="93"/>
      <c r="H402" s="93"/>
      <c r="I402" s="93">
        <v>16</v>
      </c>
      <c r="J402" s="93"/>
      <c r="K402" s="93"/>
      <c r="L402" s="92" t="s">
        <v>301</v>
      </c>
      <c r="M402" s="91">
        <v>13</v>
      </c>
    </row>
    <row r="403" spans="1:13" ht="211.5" customHeight="1" x14ac:dyDescent="0.25">
      <c r="A403" s="283"/>
      <c r="B403" s="161">
        <v>89</v>
      </c>
      <c r="C403" s="21" t="s">
        <v>1211</v>
      </c>
      <c r="D403" s="141" t="s">
        <v>18</v>
      </c>
      <c r="E403" s="141" t="s">
        <v>1208</v>
      </c>
      <c r="F403" s="147">
        <f>G403+H403+I403+J403+K403</f>
        <v>20</v>
      </c>
      <c r="G403" s="21"/>
      <c r="H403" s="21"/>
      <c r="I403" s="140">
        <v>20</v>
      </c>
      <c r="J403" s="21"/>
      <c r="K403" s="21"/>
      <c r="L403" s="258" t="s">
        <v>1207</v>
      </c>
      <c r="M403" s="141">
        <v>1</v>
      </c>
    </row>
    <row r="404" spans="1:13" s="28" customFormat="1" ht="20.25" customHeight="1" x14ac:dyDescent="0.25">
      <c r="A404" s="163"/>
      <c r="B404" s="33"/>
      <c r="C404" s="2" t="s">
        <v>6</v>
      </c>
      <c r="D404" s="96"/>
      <c r="E404" s="96"/>
      <c r="F404" s="94">
        <f>SUM(F315:F403)</f>
        <v>10730.199999999999</v>
      </c>
      <c r="G404" s="93"/>
      <c r="H404" s="93"/>
      <c r="I404" s="143">
        <f>SUM(I315:I403)</f>
        <v>7412.7000000000007</v>
      </c>
      <c r="J404" s="94"/>
      <c r="K404" s="143">
        <f>SUM(K315:K403)</f>
        <v>3317.5</v>
      </c>
      <c r="L404" s="2"/>
      <c r="M404" s="122"/>
    </row>
    <row r="405" spans="1:13" ht="22.5" customHeight="1" x14ac:dyDescent="0.25">
      <c r="A405" s="273" t="s">
        <v>1144</v>
      </c>
      <c r="B405" s="273"/>
      <c r="C405" s="273"/>
      <c r="D405" s="273"/>
      <c r="E405" s="273"/>
      <c r="F405" s="273"/>
      <c r="G405" s="273"/>
      <c r="H405" s="273"/>
      <c r="I405" s="273"/>
      <c r="J405" s="273"/>
      <c r="K405" s="273"/>
      <c r="L405" s="273"/>
      <c r="M405" s="273"/>
    </row>
    <row r="406" spans="1:13" ht="97.5" customHeight="1" x14ac:dyDescent="0.25">
      <c r="A406" s="280" t="s">
        <v>561</v>
      </c>
      <c r="B406" s="33">
        <v>1</v>
      </c>
      <c r="C406" s="59" t="s">
        <v>560</v>
      </c>
      <c r="D406" s="91" t="s">
        <v>18</v>
      </c>
      <c r="E406" s="60" t="s">
        <v>246</v>
      </c>
      <c r="F406" s="51">
        <v>10</v>
      </c>
      <c r="G406" s="51"/>
      <c r="H406" s="86"/>
      <c r="I406" s="51">
        <v>10</v>
      </c>
      <c r="J406" s="51"/>
      <c r="K406" s="86"/>
      <c r="L406" s="60" t="s">
        <v>562</v>
      </c>
      <c r="M406" s="82">
        <v>1</v>
      </c>
    </row>
    <row r="407" spans="1:13" ht="82.5" customHeight="1" x14ac:dyDescent="0.25">
      <c r="A407" s="281"/>
      <c r="B407" s="33">
        <f>B406+1</f>
        <v>2</v>
      </c>
      <c r="C407" s="59" t="s">
        <v>240</v>
      </c>
      <c r="D407" s="91" t="s">
        <v>18</v>
      </c>
      <c r="E407" s="60" t="s">
        <v>1237</v>
      </c>
      <c r="F407" s="51">
        <v>10</v>
      </c>
      <c r="G407" s="86"/>
      <c r="H407" s="86"/>
      <c r="I407" s="86">
        <v>10</v>
      </c>
      <c r="J407" s="51"/>
      <c r="K407" s="86"/>
      <c r="L407" s="60" t="s">
        <v>1081</v>
      </c>
      <c r="M407" s="82">
        <v>100</v>
      </c>
    </row>
    <row r="408" spans="1:13" ht="129.75" customHeight="1" x14ac:dyDescent="0.25">
      <c r="A408" s="281"/>
      <c r="B408" s="236">
        <f t="shared" ref="B408:B419" si="38">B407+1</f>
        <v>3</v>
      </c>
      <c r="C408" s="95" t="s">
        <v>555</v>
      </c>
      <c r="D408" s="91" t="s">
        <v>18</v>
      </c>
      <c r="E408" s="91" t="s">
        <v>247</v>
      </c>
      <c r="F408" s="51">
        <v>300</v>
      </c>
      <c r="G408" s="86"/>
      <c r="H408" s="51"/>
      <c r="I408" s="86">
        <v>300</v>
      </c>
      <c r="J408" s="86"/>
      <c r="K408" s="86"/>
      <c r="L408" s="60" t="s">
        <v>261</v>
      </c>
      <c r="M408" s="100">
        <v>40</v>
      </c>
    </row>
    <row r="409" spans="1:13" ht="164.25" customHeight="1" x14ac:dyDescent="0.25">
      <c r="A409" s="282"/>
      <c r="B409" s="236">
        <f t="shared" si="38"/>
        <v>4</v>
      </c>
      <c r="C409" s="95" t="s">
        <v>556</v>
      </c>
      <c r="D409" s="91" t="s">
        <v>18</v>
      </c>
      <c r="E409" s="60" t="s">
        <v>1238</v>
      </c>
      <c r="F409" s="51">
        <v>150</v>
      </c>
      <c r="G409" s="86"/>
      <c r="H409" s="51"/>
      <c r="I409" s="86"/>
      <c r="J409" s="86"/>
      <c r="K409" s="86">
        <v>150</v>
      </c>
      <c r="L409" s="91" t="s">
        <v>563</v>
      </c>
      <c r="M409" s="82" t="s">
        <v>557</v>
      </c>
    </row>
    <row r="410" spans="1:13" ht="115.5" customHeight="1" x14ac:dyDescent="0.25">
      <c r="A410" s="286" t="s">
        <v>816</v>
      </c>
      <c r="B410" s="236">
        <f t="shared" si="38"/>
        <v>5</v>
      </c>
      <c r="C410" s="95" t="s">
        <v>558</v>
      </c>
      <c r="D410" s="91" t="s">
        <v>18</v>
      </c>
      <c r="E410" s="60" t="s">
        <v>1239</v>
      </c>
      <c r="F410" s="51"/>
      <c r="G410" s="51"/>
      <c r="H410" s="86"/>
      <c r="I410" s="86"/>
      <c r="J410" s="51"/>
      <c r="K410" s="86"/>
      <c r="L410" s="60" t="s">
        <v>564</v>
      </c>
      <c r="M410" s="100">
        <v>300</v>
      </c>
    </row>
    <row r="411" spans="1:13" ht="99" customHeight="1" x14ac:dyDescent="0.25">
      <c r="A411" s="286"/>
      <c r="B411" s="236">
        <f t="shared" si="38"/>
        <v>6</v>
      </c>
      <c r="C411" s="59" t="s">
        <v>241</v>
      </c>
      <c r="D411" s="91" t="s">
        <v>18</v>
      </c>
      <c r="E411" s="60" t="s">
        <v>248</v>
      </c>
      <c r="F411" s="51"/>
      <c r="G411" s="86"/>
      <c r="H411" s="51"/>
      <c r="I411" s="86"/>
      <c r="J411" s="86"/>
      <c r="K411" s="86"/>
      <c r="L411" s="60" t="s">
        <v>564</v>
      </c>
      <c r="M411" s="82">
        <v>200</v>
      </c>
    </row>
    <row r="412" spans="1:13" ht="210.75" customHeight="1" x14ac:dyDescent="0.25">
      <c r="A412" s="286"/>
      <c r="B412" s="236">
        <f t="shared" si="38"/>
        <v>7</v>
      </c>
      <c r="C412" s="59" t="s">
        <v>242</v>
      </c>
      <c r="D412" s="91" t="s">
        <v>18</v>
      </c>
      <c r="E412" s="60" t="s">
        <v>1240</v>
      </c>
      <c r="F412" s="51"/>
      <c r="G412" s="86"/>
      <c r="H412" s="86"/>
      <c r="I412" s="86"/>
      <c r="J412" s="86"/>
      <c r="K412" s="86"/>
      <c r="L412" s="60" t="s">
        <v>565</v>
      </c>
      <c r="M412" s="82">
        <v>1</v>
      </c>
    </row>
    <row r="413" spans="1:13" ht="84" customHeight="1" x14ac:dyDescent="0.25">
      <c r="A413" s="286" t="s">
        <v>816</v>
      </c>
      <c r="B413" s="236">
        <f t="shared" si="38"/>
        <v>8</v>
      </c>
      <c r="C413" s="95" t="s">
        <v>559</v>
      </c>
      <c r="D413" s="91" t="s">
        <v>18</v>
      </c>
      <c r="E413" s="91" t="s">
        <v>249</v>
      </c>
      <c r="F413" s="40">
        <v>150</v>
      </c>
      <c r="G413" s="40"/>
      <c r="H413" s="40"/>
      <c r="I413" s="40"/>
      <c r="J413" s="40"/>
      <c r="K413" s="40">
        <v>150</v>
      </c>
      <c r="L413" s="91" t="s">
        <v>303</v>
      </c>
      <c r="M413" s="82">
        <v>10</v>
      </c>
    </row>
    <row r="414" spans="1:13" ht="378" customHeight="1" x14ac:dyDescent="0.25">
      <c r="A414" s="286"/>
      <c r="B414" s="236">
        <f t="shared" si="38"/>
        <v>9</v>
      </c>
      <c r="C414" s="59" t="s">
        <v>1346</v>
      </c>
      <c r="D414" s="91" t="s">
        <v>18</v>
      </c>
      <c r="E414" s="60" t="s">
        <v>1237</v>
      </c>
      <c r="F414" s="51">
        <f>I414+K414</f>
        <v>900</v>
      </c>
      <c r="G414" s="51"/>
      <c r="H414" s="86"/>
      <c r="I414" s="86">
        <v>600</v>
      </c>
      <c r="J414" s="51"/>
      <c r="K414" s="40">
        <v>300</v>
      </c>
      <c r="L414" s="60" t="s">
        <v>566</v>
      </c>
      <c r="M414" s="82" t="s">
        <v>251</v>
      </c>
    </row>
    <row r="415" spans="1:13" ht="145.5" customHeight="1" x14ac:dyDescent="0.25">
      <c r="A415" s="286"/>
      <c r="B415" s="236">
        <f t="shared" si="38"/>
        <v>10</v>
      </c>
      <c r="C415" s="59" t="s">
        <v>278</v>
      </c>
      <c r="D415" s="91" t="s">
        <v>18</v>
      </c>
      <c r="E415" s="60" t="s">
        <v>1241</v>
      </c>
      <c r="F415" s="51">
        <v>130</v>
      </c>
      <c r="G415" s="86"/>
      <c r="H415" s="51"/>
      <c r="I415" s="86">
        <v>130</v>
      </c>
      <c r="J415" s="51"/>
      <c r="K415" s="86"/>
      <c r="L415" s="60" t="s">
        <v>567</v>
      </c>
      <c r="M415" s="82" t="s">
        <v>46</v>
      </c>
    </row>
    <row r="416" spans="1:13" ht="99" customHeight="1" x14ac:dyDescent="0.25">
      <c r="A416" s="280" t="s">
        <v>817</v>
      </c>
      <c r="B416" s="236">
        <f t="shared" si="38"/>
        <v>11</v>
      </c>
      <c r="C416" s="95" t="s">
        <v>243</v>
      </c>
      <c r="D416" s="91" t="s">
        <v>18</v>
      </c>
      <c r="E416" s="60" t="s">
        <v>250</v>
      </c>
      <c r="F416" s="86"/>
      <c r="G416" s="51"/>
      <c r="H416" s="51"/>
      <c r="I416" s="86"/>
      <c r="J416" s="51"/>
      <c r="K416" s="51"/>
      <c r="L416" s="60" t="s">
        <v>1291</v>
      </c>
      <c r="M416" s="100">
        <v>12</v>
      </c>
    </row>
    <row r="417" spans="1:14" ht="100.5" customHeight="1" x14ac:dyDescent="0.25">
      <c r="A417" s="281"/>
      <c r="B417" s="236">
        <f t="shared" si="38"/>
        <v>12</v>
      </c>
      <c r="C417" s="59" t="s">
        <v>244</v>
      </c>
      <c r="D417" s="91" t="s">
        <v>18</v>
      </c>
      <c r="E417" s="60" t="s">
        <v>250</v>
      </c>
      <c r="F417" s="51"/>
      <c r="G417" s="51"/>
      <c r="H417" s="51"/>
      <c r="I417" s="86"/>
      <c r="J417" s="51"/>
      <c r="K417" s="51"/>
      <c r="L417" s="60" t="s">
        <v>261</v>
      </c>
      <c r="M417" s="100" t="s">
        <v>49</v>
      </c>
    </row>
    <row r="418" spans="1:14" ht="100.5" customHeight="1" x14ac:dyDescent="0.25">
      <c r="A418" s="282"/>
      <c r="B418" s="236">
        <f t="shared" si="38"/>
        <v>13</v>
      </c>
      <c r="C418" s="183" t="s">
        <v>245</v>
      </c>
      <c r="D418" s="179" t="s">
        <v>18</v>
      </c>
      <c r="E418" s="184" t="s">
        <v>1237</v>
      </c>
      <c r="F418" s="185"/>
      <c r="G418" s="185"/>
      <c r="H418" s="185"/>
      <c r="I418" s="186"/>
      <c r="J418" s="185"/>
      <c r="K418" s="185"/>
      <c r="L418" s="60" t="s">
        <v>304</v>
      </c>
      <c r="M418" s="100">
        <v>40</v>
      </c>
    </row>
    <row r="419" spans="1:14" ht="50.25" customHeight="1" x14ac:dyDescent="0.25">
      <c r="A419" s="280" t="s">
        <v>1242</v>
      </c>
      <c r="B419" s="298">
        <f t="shared" si="38"/>
        <v>14</v>
      </c>
      <c r="C419" s="195" t="s">
        <v>1243</v>
      </c>
      <c r="D419" s="280" t="s">
        <v>18</v>
      </c>
      <c r="E419" s="297" t="s">
        <v>1269</v>
      </c>
      <c r="F419" s="51"/>
      <c r="G419" s="51"/>
      <c r="H419" s="51"/>
      <c r="I419" s="86"/>
      <c r="J419" s="51"/>
      <c r="K419" s="51"/>
      <c r="L419" s="182"/>
      <c r="M419" s="178"/>
    </row>
    <row r="420" spans="1:14" ht="63" customHeight="1" x14ac:dyDescent="0.25">
      <c r="A420" s="281"/>
      <c r="B420" s="299"/>
      <c r="C420" s="196" t="s">
        <v>1316</v>
      </c>
      <c r="D420" s="281"/>
      <c r="E420" s="297"/>
      <c r="F420" s="51">
        <f t="shared" ref="F420:F426" si="39">G420+H420+I420+J420+K420</f>
        <v>1151.7</v>
      </c>
      <c r="G420" s="51"/>
      <c r="H420" s="51"/>
      <c r="I420" s="86">
        <v>1151.7</v>
      </c>
      <c r="J420" s="51"/>
      <c r="K420" s="51"/>
      <c r="L420" s="182" t="s">
        <v>1244</v>
      </c>
      <c r="M420" s="192" t="s">
        <v>1256</v>
      </c>
    </row>
    <row r="421" spans="1:14" ht="36" customHeight="1" x14ac:dyDescent="0.25">
      <c r="A421" s="281"/>
      <c r="B421" s="299"/>
      <c r="C421" s="196" t="s">
        <v>1317</v>
      </c>
      <c r="D421" s="281"/>
      <c r="E421" s="297"/>
      <c r="F421" s="51">
        <f t="shared" si="39"/>
        <v>35</v>
      </c>
      <c r="G421" s="51"/>
      <c r="H421" s="51"/>
      <c r="I421" s="86">
        <v>35</v>
      </c>
      <c r="J421" s="51"/>
      <c r="K421" s="51"/>
      <c r="L421" s="182" t="s">
        <v>1245</v>
      </c>
      <c r="M421" s="178" t="s">
        <v>1246</v>
      </c>
    </row>
    <row r="422" spans="1:14" ht="49.5" customHeight="1" x14ac:dyDescent="0.25">
      <c r="A422" s="281"/>
      <c r="B422" s="300"/>
      <c r="C422" s="196" t="s">
        <v>1318</v>
      </c>
      <c r="D422" s="282"/>
      <c r="E422" s="297"/>
      <c r="F422" s="51">
        <f t="shared" si="39"/>
        <v>20</v>
      </c>
      <c r="G422" s="51"/>
      <c r="H422" s="51"/>
      <c r="I422" s="86">
        <v>20</v>
      </c>
      <c r="J422" s="51"/>
      <c r="K422" s="51"/>
      <c r="L422" s="182" t="s">
        <v>1247</v>
      </c>
      <c r="M422" s="178" t="s">
        <v>46</v>
      </c>
    </row>
    <row r="423" spans="1:14" ht="156" customHeight="1" x14ac:dyDescent="0.25">
      <c r="A423" s="281"/>
      <c r="B423" s="181">
        <v>15</v>
      </c>
      <c r="C423" s="196" t="s">
        <v>1272</v>
      </c>
      <c r="D423" s="174" t="s">
        <v>18</v>
      </c>
      <c r="E423" s="187" t="s">
        <v>1269</v>
      </c>
      <c r="F423" s="51">
        <f>G423+H423+I423+J423+K423</f>
        <v>277.10000000000002</v>
      </c>
      <c r="G423" s="51"/>
      <c r="H423" s="51"/>
      <c r="I423" s="86">
        <v>277.10000000000002</v>
      </c>
      <c r="J423" s="51"/>
      <c r="K423" s="51"/>
      <c r="L423" s="182" t="s">
        <v>1273</v>
      </c>
      <c r="M423" s="178" t="s">
        <v>51</v>
      </c>
    </row>
    <row r="424" spans="1:14" ht="54.75" customHeight="1" x14ac:dyDescent="0.25">
      <c r="A424" s="281"/>
      <c r="B424" s="181">
        <v>16</v>
      </c>
      <c r="C424" s="197" t="s">
        <v>1262</v>
      </c>
      <c r="D424" s="199" t="s">
        <v>18</v>
      </c>
      <c r="E424" s="187" t="s">
        <v>1292</v>
      </c>
      <c r="F424" s="193">
        <f>G424+H424+I424+J424+K424</f>
        <v>0.9</v>
      </c>
      <c r="G424" s="193"/>
      <c r="H424" s="193"/>
      <c r="I424" s="194"/>
      <c r="J424" s="193"/>
      <c r="K424" s="193">
        <v>0.9</v>
      </c>
      <c r="L424" s="182" t="s">
        <v>1263</v>
      </c>
      <c r="M424" s="200" t="s">
        <v>49</v>
      </c>
    </row>
    <row r="425" spans="1:14" ht="100.5" customHeight="1" x14ac:dyDescent="0.25">
      <c r="A425" s="281"/>
      <c r="B425" s="181">
        <v>17</v>
      </c>
      <c r="C425" s="197" t="s">
        <v>1327</v>
      </c>
      <c r="D425" s="199" t="s">
        <v>18</v>
      </c>
      <c r="E425" s="187" t="s">
        <v>1292</v>
      </c>
      <c r="F425" s="193">
        <f>G425+H425+I425+J425+K425</f>
        <v>10</v>
      </c>
      <c r="G425" s="193"/>
      <c r="H425" s="193"/>
      <c r="I425" s="194"/>
      <c r="J425" s="193"/>
      <c r="K425" s="193">
        <v>10</v>
      </c>
      <c r="L425" s="182" t="s">
        <v>1263</v>
      </c>
      <c r="M425" s="200" t="s">
        <v>1264</v>
      </c>
    </row>
    <row r="426" spans="1:14" ht="130.5" customHeight="1" x14ac:dyDescent="0.25">
      <c r="A426" s="281"/>
      <c r="B426" s="181">
        <v>18</v>
      </c>
      <c r="C426" s="197" t="s">
        <v>1265</v>
      </c>
      <c r="D426" s="188" t="s">
        <v>18</v>
      </c>
      <c r="E426" s="187" t="s">
        <v>1269</v>
      </c>
      <c r="F426" s="193">
        <f t="shared" si="39"/>
        <v>2</v>
      </c>
      <c r="G426" s="193"/>
      <c r="H426" s="193"/>
      <c r="I426" s="194">
        <v>2</v>
      </c>
      <c r="J426" s="193"/>
      <c r="K426" s="193"/>
      <c r="L426" s="182" t="s">
        <v>1266</v>
      </c>
      <c r="M426" s="200" t="s">
        <v>49</v>
      </c>
    </row>
    <row r="427" spans="1:14" ht="83.25" customHeight="1" x14ac:dyDescent="0.25">
      <c r="A427" s="281"/>
      <c r="B427" s="208">
        <v>19</v>
      </c>
      <c r="C427" s="209" t="s">
        <v>1267</v>
      </c>
      <c r="D427" s="201" t="s">
        <v>18</v>
      </c>
      <c r="E427" s="210" t="s">
        <v>1248</v>
      </c>
      <c r="F427" s="211">
        <f>G427+H427+I427+J427+K427</f>
        <v>50</v>
      </c>
      <c r="G427" s="211"/>
      <c r="H427" s="211"/>
      <c r="I427" s="212"/>
      <c r="J427" s="211"/>
      <c r="K427" s="211">
        <v>50</v>
      </c>
      <c r="L427" s="184" t="s">
        <v>261</v>
      </c>
      <c r="M427" s="213" t="s">
        <v>124</v>
      </c>
    </row>
    <row r="428" spans="1:14" ht="84.75" customHeight="1" x14ac:dyDescent="0.25">
      <c r="A428" s="281"/>
      <c r="B428" s="198">
        <v>20</v>
      </c>
      <c r="C428" s="215" t="s">
        <v>1270</v>
      </c>
      <c r="D428" s="199" t="s">
        <v>18</v>
      </c>
      <c r="E428" s="202" t="s">
        <v>1248</v>
      </c>
      <c r="F428" s="51">
        <f t="shared" ref="F428:F429" si="40">G428+H428+I428+J428+K428</f>
        <v>4</v>
      </c>
      <c r="G428" s="51"/>
      <c r="H428" s="51"/>
      <c r="I428" s="86"/>
      <c r="J428" s="51"/>
      <c r="K428" s="51">
        <v>4</v>
      </c>
      <c r="L428" s="202" t="s">
        <v>1271</v>
      </c>
      <c r="M428" s="200" t="s">
        <v>46</v>
      </c>
    </row>
    <row r="429" spans="1:14" ht="100.5" customHeight="1" x14ac:dyDescent="0.25">
      <c r="A429" s="282"/>
      <c r="B429" s="198">
        <v>21</v>
      </c>
      <c r="C429" s="214" t="s">
        <v>1268</v>
      </c>
      <c r="D429" s="199" t="s">
        <v>18</v>
      </c>
      <c r="E429" s="202" t="s">
        <v>1248</v>
      </c>
      <c r="F429" s="51">
        <f t="shared" si="40"/>
        <v>3.5</v>
      </c>
      <c r="G429" s="51"/>
      <c r="H429" s="51"/>
      <c r="I429" s="86">
        <v>3.5</v>
      </c>
      <c r="J429" s="51"/>
      <c r="K429" s="51"/>
      <c r="L429" s="202" t="s">
        <v>1271</v>
      </c>
      <c r="M429" s="200" t="s">
        <v>46</v>
      </c>
      <c r="N429" s="247"/>
    </row>
    <row r="430" spans="1:14" s="28" customFormat="1" ht="19.5" customHeight="1" x14ac:dyDescent="0.25">
      <c r="A430" s="21"/>
      <c r="B430" s="203"/>
      <c r="C430" s="172" t="s">
        <v>175</v>
      </c>
      <c r="D430" s="204"/>
      <c r="E430" s="204"/>
      <c r="F430" s="205">
        <f>SUM(F406:F429)</f>
        <v>3204.2</v>
      </c>
      <c r="G430" s="206"/>
      <c r="H430" s="206"/>
      <c r="I430" s="205">
        <f>SUM(I406:I429)</f>
        <v>2539.2999999999997</v>
      </c>
      <c r="J430" s="205"/>
      <c r="K430" s="205">
        <f>SUM(K406:K429)</f>
        <v>664.9</v>
      </c>
      <c r="L430" s="172"/>
      <c r="M430" s="207"/>
    </row>
    <row r="431" spans="1:14" ht="23.25" customHeight="1" x14ac:dyDescent="0.25">
      <c r="A431" s="292" t="s">
        <v>1082</v>
      </c>
      <c r="B431" s="292"/>
      <c r="C431" s="292"/>
      <c r="D431" s="292"/>
      <c r="E431" s="292"/>
      <c r="F431" s="292"/>
      <c r="G431" s="292"/>
      <c r="H431" s="292"/>
      <c r="I431" s="292"/>
      <c r="J431" s="292"/>
      <c r="K431" s="292"/>
      <c r="L431" s="292"/>
      <c r="M431" s="292"/>
    </row>
    <row r="432" spans="1:14" ht="193.5" customHeight="1" x14ac:dyDescent="0.25">
      <c r="A432" s="291" t="s">
        <v>174</v>
      </c>
      <c r="B432" s="33">
        <v>1</v>
      </c>
      <c r="C432" s="95" t="s">
        <v>169</v>
      </c>
      <c r="D432" s="91" t="s">
        <v>18</v>
      </c>
      <c r="E432" s="91" t="s">
        <v>747</v>
      </c>
      <c r="F432" s="97">
        <v>500</v>
      </c>
      <c r="G432" s="97"/>
      <c r="H432" s="97"/>
      <c r="I432" s="97">
        <v>500</v>
      </c>
      <c r="J432" s="97"/>
      <c r="K432" s="97"/>
      <c r="L432" s="91" t="s">
        <v>818</v>
      </c>
      <c r="M432" s="82" t="s">
        <v>1083</v>
      </c>
    </row>
    <row r="433" spans="1:13" ht="146.25" customHeight="1" x14ac:dyDescent="0.25">
      <c r="A433" s="291"/>
      <c r="B433" s="33">
        <v>2</v>
      </c>
      <c r="C433" s="95" t="s">
        <v>739</v>
      </c>
      <c r="D433" s="91" t="s">
        <v>18</v>
      </c>
      <c r="E433" s="91" t="s">
        <v>819</v>
      </c>
      <c r="F433" s="97">
        <v>250</v>
      </c>
      <c r="G433" s="97"/>
      <c r="H433" s="97"/>
      <c r="I433" s="97">
        <v>250</v>
      </c>
      <c r="J433" s="97"/>
      <c r="K433" s="97"/>
      <c r="L433" s="91" t="s">
        <v>748</v>
      </c>
      <c r="M433" s="82">
        <v>3</v>
      </c>
    </row>
    <row r="434" spans="1:13" ht="234.75" customHeight="1" x14ac:dyDescent="0.25">
      <c r="A434" s="291"/>
      <c r="B434" s="33">
        <v>3</v>
      </c>
      <c r="C434" s="95" t="s">
        <v>740</v>
      </c>
      <c r="D434" s="91" t="s">
        <v>18</v>
      </c>
      <c r="E434" s="91" t="s">
        <v>820</v>
      </c>
      <c r="F434" s="97">
        <v>180</v>
      </c>
      <c r="G434" s="97"/>
      <c r="H434" s="97"/>
      <c r="I434" s="97">
        <v>180</v>
      </c>
      <c r="J434" s="97"/>
      <c r="K434" s="97"/>
      <c r="L434" s="91" t="s">
        <v>749</v>
      </c>
      <c r="M434" s="82">
        <v>120</v>
      </c>
    </row>
    <row r="435" spans="1:13" ht="213.75" customHeight="1" x14ac:dyDescent="0.25">
      <c r="A435" s="291"/>
      <c r="B435" s="33">
        <v>4</v>
      </c>
      <c r="C435" s="95" t="s">
        <v>741</v>
      </c>
      <c r="D435" s="91" t="s">
        <v>18</v>
      </c>
      <c r="E435" s="91" t="s">
        <v>821</v>
      </c>
      <c r="F435" s="97">
        <v>150</v>
      </c>
      <c r="G435" s="97"/>
      <c r="H435" s="97"/>
      <c r="I435" s="97">
        <v>150</v>
      </c>
      <c r="J435" s="97"/>
      <c r="K435" s="97"/>
      <c r="L435" s="91" t="s">
        <v>742</v>
      </c>
      <c r="M435" s="82">
        <v>1</v>
      </c>
    </row>
    <row r="436" spans="1:13" ht="219.75" customHeight="1" x14ac:dyDescent="0.25">
      <c r="A436" s="291"/>
      <c r="B436" s="33">
        <v>5</v>
      </c>
      <c r="C436" s="95" t="s">
        <v>822</v>
      </c>
      <c r="D436" s="91" t="s">
        <v>18</v>
      </c>
      <c r="E436" s="91" t="s">
        <v>820</v>
      </c>
      <c r="F436" s="97">
        <v>300</v>
      </c>
      <c r="G436" s="97"/>
      <c r="H436" s="97"/>
      <c r="I436" s="97">
        <v>300</v>
      </c>
      <c r="J436" s="97"/>
      <c r="K436" s="97"/>
      <c r="L436" s="91" t="s">
        <v>750</v>
      </c>
      <c r="M436" s="82" t="s">
        <v>942</v>
      </c>
    </row>
    <row r="437" spans="1:13" ht="125.25" customHeight="1" x14ac:dyDescent="0.25">
      <c r="A437" s="291"/>
      <c r="B437" s="33">
        <v>6</v>
      </c>
      <c r="C437" s="95" t="s">
        <v>743</v>
      </c>
      <c r="D437" s="91" t="s">
        <v>18</v>
      </c>
      <c r="E437" s="91" t="s">
        <v>823</v>
      </c>
      <c r="F437" s="97">
        <v>20</v>
      </c>
      <c r="G437" s="97"/>
      <c r="H437" s="97"/>
      <c r="I437" s="97">
        <v>20</v>
      </c>
      <c r="J437" s="97"/>
      <c r="K437" s="97"/>
      <c r="L437" s="91" t="s">
        <v>1084</v>
      </c>
      <c r="M437" s="82" t="s">
        <v>1083</v>
      </c>
    </row>
    <row r="438" spans="1:13" ht="201" customHeight="1" x14ac:dyDescent="0.25">
      <c r="A438" s="291"/>
      <c r="B438" s="33">
        <v>7</v>
      </c>
      <c r="C438" s="95" t="s">
        <v>744</v>
      </c>
      <c r="D438" s="91" t="s">
        <v>18</v>
      </c>
      <c r="E438" s="91" t="s">
        <v>1085</v>
      </c>
      <c r="F438" s="97">
        <v>500</v>
      </c>
      <c r="G438" s="97"/>
      <c r="H438" s="97"/>
      <c r="I438" s="97">
        <v>500</v>
      </c>
      <c r="J438" s="97"/>
      <c r="K438" s="97"/>
      <c r="L438" s="91" t="s">
        <v>305</v>
      </c>
      <c r="M438" s="82">
        <v>1</v>
      </c>
    </row>
    <row r="439" spans="1:13" ht="84.75" customHeight="1" x14ac:dyDescent="0.25">
      <c r="A439" s="291"/>
      <c r="B439" s="33">
        <v>8</v>
      </c>
      <c r="C439" s="95" t="s">
        <v>170</v>
      </c>
      <c r="D439" s="91" t="s">
        <v>18</v>
      </c>
      <c r="E439" s="91" t="s">
        <v>824</v>
      </c>
      <c r="F439" s="97">
        <v>650</v>
      </c>
      <c r="G439" s="97"/>
      <c r="H439" s="97"/>
      <c r="I439" s="97">
        <v>650</v>
      </c>
      <c r="J439" s="97"/>
      <c r="K439" s="97"/>
      <c r="L439" s="91" t="s">
        <v>751</v>
      </c>
      <c r="M439" s="82">
        <v>2000</v>
      </c>
    </row>
    <row r="440" spans="1:13" ht="100.5" customHeight="1" x14ac:dyDescent="0.25">
      <c r="A440" s="291"/>
      <c r="B440" s="33">
        <v>9</v>
      </c>
      <c r="C440" s="95" t="s">
        <v>171</v>
      </c>
      <c r="D440" s="91" t="s">
        <v>18</v>
      </c>
      <c r="E440" s="91" t="s">
        <v>824</v>
      </c>
      <c r="F440" s="97">
        <v>320</v>
      </c>
      <c r="G440" s="97"/>
      <c r="H440" s="97"/>
      <c r="I440" s="97">
        <v>320</v>
      </c>
      <c r="J440" s="97"/>
      <c r="K440" s="97"/>
      <c r="L440" s="91" t="s">
        <v>306</v>
      </c>
      <c r="M440" s="82">
        <v>100</v>
      </c>
    </row>
    <row r="441" spans="1:13" ht="87" customHeight="1" x14ac:dyDescent="0.25">
      <c r="A441" s="291"/>
      <c r="B441" s="33">
        <v>10</v>
      </c>
      <c r="C441" s="95" t="s">
        <v>172</v>
      </c>
      <c r="D441" s="91" t="s">
        <v>18</v>
      </c>
      <c r="E441" s="91" t="s">
        <v>824</v>
      </c>
      <c r="F441" s="97">
        <v>200</v>
      </c>
      <c r="G441" s="97"/>
      <c r="H441" s="97"/>
      <c r="I441" s="97">
        <v>200</v>
      </c>
      <c r="J441" s="97"/>
      <c r="K441" s="97"/>
      <c r="L441" s="91" t="s">
        <v>825</v>
      </c>
      <c r="M441" s="82">
        <v>30</v>
      </c>
    </row>
    <row r="442" spans="1:13" ht="82.5" customHeight="1" x14ac:dyDescent="0.25">
      <c r="A442" s="291"/>
      <c r="B442" s="33">
        <v>11</v>
      </c>
      <c r="C442" s="95" t="s">
        <v>173</v>
      </c>
      <c r="D442" s="91" t="s">
        <v>18</v>
      </c>
      <c r="E442" s="91" t="s">
        <v>824</v>
      </c>
      <c r="F442" s="97">
        <v>200</v>
      </c>
      <c r="G442" s="97"/>
      <c r="H442" s="97"/>
      <c r="I442" s="97">
        <v>200</v>
      </c>
      <c r="J442" s="97"/>
      <c r="K442" s="97"/>
      <c r="L442" s="91" t="s">
        <v>307</v>
      </c>
      <c r="M442" s="82">
        <v>20</v>
      </c>
    </row>
    <row r="443" spans="1:13" ht="146.25" customHeight="1" x14ac:dyDescent="0.25">
      <c r="A443" s="291"/>
      <c r="B443" s="33">
        <v>12</v>
      </c>
      <c r="C443" s="95" t="s">
        <v>1086</v>
      </c>
      <c r="D443" s="91" t="s">
        <v>18</v>
      </c>
      <c r="E443" s="91" t="s">
        <v>826</v>
      </c>
      <c r="F443" s="97">
        <v>690</v>
      </c>
      <c r="G443" s="97"/>
      <c r="H443" s="242"/>
      <c r="I443" s="97">
        <v>345</v>
      </c>
      <c r="J443" s="91"/>
      <c r="K443" s="97">
        <v>345</v>
      </c>
      <c r="L443" s="91" t="s">
        <v>752</v>
      </c>
      <c r="M443" s="82">
        <v>3</v>
      </c>
    </row>
    <row r="444" spans="1:13" ht="150" customHeight="1" x14ac:dyDescent="0.25">
      <c r="A444" s="291"/>
      <c r="B444" s="33">
        <v>13</v>
      </c>
      <c r="C444" s="95" t="s">
        <v>1087</v>
      </c>
      <c r="D444" s="91" t="s">
        <v>18</v>
      </c>
      <c r="E444" s="91" t="s">
        <v>826</v>
      </c>
      <c r="F444" s="91">
        <v>3468.6</v>
      </c>
      <c r="G444" s="91"/>
      <c r="H444" s="242"/>
      <c r="I444" s="91">
        <v>1734.3</v>
      </c>
      <c r="J444" s="91"/>
      <c r="K444" s="91">
        <v>1734.3</v>
      </c>
      <c r="L444" s="91" t="s">
        <v>752</v>
      </c>
      <c r="M444" s="82">
        <v>6</v>
      </c>
    </row>
    <row r="445" spans="1:13" ht="164.25" customHeight="1" x14ac:dyDescent="0.25">
      <c r="A445" s="291"/>
      <c r="B445" s="33">
        <v>14</v>
      </c>
      <c r="C445" s="95" t="s">
        <v>1293</v>
      </c>
      <c r="D445" s="91" t="s">
        <v>18</v>
      </c>
      <c r="E445" s="91" t="s">
        <v>826</v>
      </c>
      <c r="F445" s="91">
        <v>1612.6</v>
      </c>
      <c r="G445" s="91"/>
      <c r="H445" s="242"/>
      <c r="I445" s="91">
        <v>806.3</v>
      </c>
      <c r="J445" s="91"/>
      <c r="K445" s="91">
        <v>806.3</v>
      </c>
      <c r="L445" s="91" t="s">
        <v>1294</v>
      </c>
      <c r="M445" s="82">
        <v>1</v>
      </c>
    </row>
    <row r="446" spans="1:13" ht="156.75" customHeight="1" x14ac:dyDescent="0.25">
      <c r="A446" s="291"/>
      <c r="B446" s="33">
        <v>15</v>
      </c>
      <c r="C446" s="95" t="s">
        <v>827</v>
      </c>
      <c r="D446" s="91" t="s">
        <v>18</v>
      </c>
      <c r="E446" s="91" t="s">
        <v>826</v>
      </c>
      <c r="F446" s="91">
        <v>571.20000000000005</v>
      </c>
      <c r="G446" s="91"/>
      <c r="H446" s="242"/>
      <c r="I446" s="91">
        <v>285.60000000000002</v>
      </c>
      <c r="J446" s="91"/>
      <c r="K446" s="91">
        <v>285.60000000000002</v>
      </c>
      <c r="L446" s="91" t="s">
        <v>1294</v>
      </c>
      <c r="M446" s="82">
        <v>1</v>
      </c>
    </row>
    <row r="447" spans="1:13" ht="166.5" customHeight="1" x14ac:dyDescent="0.25">
      <c r="A447" s="291"/>
      <c r="B447" s="33">
        <v>16</v>
      </c>
      <c r="C447" s="95" t="s">
        <v>828</v>
      </c>
      <c r="D447" s="91" t="s">
        <v>18</v>
      </c>
      <c r="E447" s="91" t="s">
        <v>826</v>
      </c>
      <c r="F447" s="91">
        <v>945.6</v>
      </c>
      <c r="G447" s="91"/>
      <c r="H447" s="242"/>
      <c r="I447" s="91">
        <v>472.8</v>
      </c>
      <c r="J447" s="91"/>
      <c r="K447" s="91">
        <v>472.8</v>
      </c>
      <c r="L447" s="91" t="s">
        <v>1294</v>
      </c>
      <c r="M447" s="82">
        <v>1</v>
      </c>
    </row>
    <row r="448" spans="1:13" ht="162.75" customHeight="1" x14ac:dyDescent="0.25">
      <c r="A448" s="291"/>
      <c r="B448" s="33">
        <v>17</v>
      </c>
      <c r="C448" s="95" t="s">
        <v>745</v>
      </c>
      <c r="D448" s="91" t="s">
        <v>18</v>
      </c>
      <c r="E448" s="91" t="s">
        <v>826</v>
      </c>
      <c r="F448" s="97">
        <v>400</v>
      </c>
      <c r="G448" s="97"/>
      <c r="H448" s="242"/>
      <c r="I448" s="97">
        <v>200</v>
      </c>
      <c r="J448" s="97"/>
      <c r="K448" s="97">
        <v>200</v>
      </c>
      <c r="L448" s="91" t="s">
        <v>308</v>
      </c>
      <c r="M448" s="82">
        <v>1</v>
      </c>
    </row>
    <row r="449" spans="1:13" ht="252.75" customHeight="1" x14ac:dyDescent="0.25">
      <c r="A449" s="291"/>
      <c r="B449" s="33">
        <v>18</v>
      </c>
      <c r="C449" s="95" t="s">
        <v>934</v>
      </c>
      <c r="D449" s="91" t="s">
        <v>18</v>
      </c>
      <c r="E449" s="91" t="s">
        <v>829</v>
      </c>
      <c r="F449" s="97">
        <v>270</v>
      </c>
      <c r="G449" s="97"/>
      <c r="H449" s="242"/>
      <c r="I449" s="97">
        <v>135</v>
      </c>
      <c r="J449" s="97"/>
      <c r="K449" s="97">
        <v>135</v>
      </c>
      <c r="L449" s="91" t="s">
        <v>753</v>
      </c>
      <c r="M449" s="82">
        <v>1</v>
      </c>
    </row>
    <row r="450" spans="1:13" ht="255.75" customHeight="1" x14ac:dyDescent="0.25">
      <c r="A450" s="291"/>
      <c r="B450" s="33">
        <v>19</v>
      </c>
      <c r="C450" s="95" t="s">
        <v>935</v>
      </c>
      <c r="D450" s="91" t="s">
        <v>18</v>
      </c>
      <c r="E450" s="91" t="s">
        <v>830</v>
      </c>
      <c r="F450" s="97">
        <v>120</v>
      </c>
      <c r="G450" s="97"/>
      <c r="H450" s="242"/>
      <c r="I450" s="97">
        <v>60</v>
      </c>
      <c r="J450" s="97"/>
      <c r="K450" s="97">
        <v>60</v>
      </c>
      <c r="L450" s="91" t="s">
        <v>754</v>
      </c>
      <c r="M450" s="82">
        <v>2</v>
      </c>
    </row>
    <row r="451" spans="1:13" ht="156.75" customHeight="1" x14ac:dyDescent="0.25">
      <c r="A451" s="291"/>
      <c r="B451" s="33">
        <v>20</v>
      </c>
      <c r="C451" s="95" t="s">
        <v>936</v>
      </c>
      <c r="D451" s="91" t="s">
        <v>18</v>
      </c>
      <c r="E451" s="91" t="s">
        <v>831</v>
      </c>
      <c r="F451" s="97">
        <v>500</v>
      </c>
      <c r="G451" s="97"/>
      <c r="H451" s="242"/>
      <c r="I451" s="97">
        <v>250</v>
      </c>
      <c r="J451" s="97"/>
      <c r="K451" s="97">
        <v>250</v>
      </c>
      <c r="L451" s="91" t="s">
        <v>753</v>
      </c>
      <c r="M451" s="82">
        <v>4</v>
      </c>
    </row>
    <row r="452" spans="1:13" ht="174.75" customHeight="1" x14ac:dyDescent="0.25">
      <c r="A452" s="291"/>
      <c r="B452" s="33">
        <v>21</v>
      </c>
      <c r="C452" s="95" t="s">
        <v>937</v>
      </c>
      <c r="D452" s="91" t="s">
        <v>18</v>
      </c>
      <c r="E452" s="91" t="s">
        <v>831</v>
      </c>
      <c r="F452" s="97">
        <v>250</v>
      </c>
      <c r="G452" s="97"/>
      <c r="H452" s="242"/>
      <c r="I452" s="97">
        <v>125</v>
      </c>
      <c r="J452" s="97"/>
      <c r="K452" s="97">
        <v>125</v>
      </c>
      <c r="L452" s="91" t="s">
        <v>755</v>
      </c>
      <c r="M452" s="82">
        <v>1</v>
      </c>
    </row>
    <row r="453" spans="1:13" ht="163.5" customHeight="1" x14ac:dyDescent="0.25">
      <c r="A453" s="291"/>
      <c r="B453" s="33">
        <v>22</v>
      </c>
      <c r="C453" s="95" t="s">
        <v>938</v>
      </c>
      <c r="D453" s="91" t="s">
        <v>18</v>
      </c>
      <c r="E453" s="91" t="s">
        <v>831</v>
      </c>
      <c r="F453" s="97">
        <v>400</v>
      </c>
      <c r="G453" s="97"/>
      <c r="H453" s="242"/>
      <c r="I453" s="97">
        <v>200</v>
      </c>
      <c r="J453" s="97"/>
      <c r="K453" s="97">
        <v>200</v>
      </c>
      <c r="L453" s="91" t="s">
        <v>832</v>
      </c>
      <c r="M453" s="82">
        <v>1</v>
      </c>
    </row>
    <row r="454" spans="1:13" ht="160.5" customHeight="1" x14ac:dyDescent="0.25">
      <c r="A454" s="291"/>
      <c r="B454" s="33">
        <v>23</v>
      </c>
      <c r="C454" s="95" t="s">
        <v>833</v>
      </c>
      <c r="D454" s="91" t="s">
        <v>18</v>
      </c>
      <c r="E454" s="91" t="s">
        <v>831</v>
      </c>
      <c r="F454" s="97">
        <v>51.2</v>
      </c>
      <c r="G454" s="97"/>
      <c r="H454" s="242"/>
      <c r="I454" s="97">
        <v>25.6</v>
      </c>
      <c r="J454" s="97"/>
      <c r="K454" s="97">
        <v>25.6</v>
      </c>
      <c r="L454" s="91" t="s">
        <v>834</v>
      </c>
      <c r="M454" s="82">
        <v>2</v>
      </c>
    </row>
    <row r="455" spans="1:13" ht="190.5" customHeight="1" x14ac:dyDescent="0.25">
      <c r="A455" s="291"/>
      <c r="B455" s="33">
        <v>24</v>
      </c>
      <c r="C455" s="95" t="s">
        <v>1088</v>
      </c>
      <c r="D455" s="91" t="s">
        <v>18</v>
      </c>
      <c r="E455" s="91" t="s">
        <v>1089</v>
      </c>
      <c r="F455" s="97">
        <v>374.6</v>
      </c>
      <c r="G455" s="97"/>
      <c r="H455" s="242"/>
      <c r="I455" s="97">
        <v>187.3</v>
      </c>
      <c r="J455" s="97"/>
      <c r="K455" s="97">
        <v>187.3</v>
      </c>
      <c r="L455" s="91" t="s">
        <v>835</v>
      </c>
      <c r="M455" s="82">
        <v>1</v>
      </c>
    </row>
    <row r="456" spans="1:13" ht="249" customHeight="1" x14ac:dyDescent="0.25">
      <c r="A456" s="291"/>
      <c r="B456" s="33">
        <v>25</v>
      </c>
      <c r="C456" s="95" t="s">
        <v>836</v>
      </c>
      <c r="D456" s="91" t="s">
        <v>18</v>
      </c>
      <c r="E456" s="91" t="s">
        <v>837</v>
      </c>
      <c r="F456" s="97">
        <v>24</v>
      </c>
      <c r="G456" s="97"/>
      <c r="H456" s="242"/>
      <c r="I456" s="97">
        <v>24</v>
      </c>
      <c r="J456" s="97"/>
      <c r="K456" s="97"/>
      <c r="L456" s="91" t="s">
        <v>835</v>
      </c>
      <c r="M456" s="82">
        <v>1</v>
      </c>
    </row>
    <row r="457" spans="1:13" ht="297.75" customHeight="1" x14ac:dyDescent="0.25">
      <c r="A457" s="291"/>
      <c r="B457" s="33">
        <v>26</v>
      </c>
      <c r="C457" s="95" t="s">
        <v>746</v>
      </c>
      <c r="D457" s="91" t="s">
        <v>18</v>
      </c>
      <c r="E457" s="91" t="s">
        <v>838</v>
      </c>
      <c r="F457" s="97">
        <v>26</v>
      </c>
      <c r="G457" s="97"/>
      <c r="H457" s="242"/>
      <c r="I457" s="97">
        <v>26</v>
      </c>
      <c r="J457" s="97"/>
      <c r="K457" s="97"/>
      <c r="L457" s="91" t="s">
        <v>839</v>
      </c>
      <c r="M457" s="82" t="s">
        <v>48</v>
      </c>
    </row>
    <row r="458" spans="1:13" ht="15.75" customHeight="1" x14ac:dyDescent="0.25">
      <c r="A458" s="291"/>
      <c r="B458" s="150"/>
      <c r="C458" s="2" t="s">
        <v>175</v>
      </c>
      <c r="D458" s="96"/>
      <c r="E458" s="5"/>
      <c r="F458" s="94">
        <f>SUM(F432:F457)</f>
        <v>12973.800000000003</v>
      </c>
      <c r="G458" s="93"/>
      <c r="H458" s="94"/>
      <c r="I458" s="94">
        <f>SUM(I432:I457)</f>
        <v>8146.9000000000015</v>
      </c>
      <c r="J458" s="94"/>
      <c r="K458" s="241">
        <f>SUM(K432:K457)</f>
        <v>4826.9000000000005</v>
      </c>
      <c r="L458" s="2"/>
      <c r="M458" s="99"/>
    </row>
    <row r="459" spans="1:13" ht="23.25" customHeight="1" x14ac:dyDescent="0.25">
      <c r="A459" s="306" t="s">
        <v>1090</v>
      </c>
      <c r="B459" s="306"/>
      <c r="C459" s="306"/>
      <c r="D459" s="306"/>
      <c r="E459" s="306"/>
      <c r="F459" s="306"/>
      <c r="G459" s="306"/>
      <c r="H459" s="306"/>
      <c r="I459" s="306"/>
      <c r="J459" s="306"/>
      <c r="K459" s="306"/>
      <c r="L459" s="306"/>
      <c r="M459" s="306"/>
    </row>
    <row r="460" spans="1:13" ht="53.25" customHeight="1" x14ac:dyDescent="0.25">
      <c r="A460" s="286" t="s">
        <v>194</v>
      </c>
      <c r="B460" s="64" t="s">
        <v>14</v>
      </c>
      <c r="C460" s="142" t="s">
        <v>1258</v>
      </c>
      <c r="D460" s="91" t="s">
        <v>18</v>
      </c>
      <c r="E460" s="61" t="s">
        <v>195</v>
      </c>
      <c r="F460" s="40">
        <v>50</v>
      </c>
      <c r="G460" s="38"/>
      <c r="H460" s="38"/>
      <c r="I460" s="40">
        <v>50</v>
      </c>
      <c r="J460" s="38"/>
      <c r="K460" s="38"/>
      <c r="L460" s="141" t="s">
        <v>1206</v>
      </c>
      <c r="M460" s="22" t="s">
        <v>47</v>
      </c>
    </row>
    <row r="461" spans="1:13" ht="81.75" customHeight="1" x14ac:dyDescent="0.25">
      <c r="A461" s="286"/>
      <c r="B461" s="64" t="s">
        <v>16</v>
      </c>
      <c r="C461" s="95" t="s">
        <v>445</v>
      </c>
      <c r="D461" s="91" t="s">
        <v>18</v>
      </c>
      <c r="E461" s="61" t="s">
        <v>446</v>
      </c>
      <c r="F461" s="40">
        <v>86.4</v>
      </c>
      <c r="G461" s="38"/>
      <c r="H461" s="38"/>
      <c r="I461" s="40">
        <v>86.4</v>
      </c>
      <c r="J461" s="38"/>
      <c r="K461" s="38"/>
      <c r="L461" s="91" t="s">
        <v>1091</v>
      </c>
      <c r="M461" s="22">
        <v>18</v>
      </c>
    </row>
    <row r="462" spans="1:13" ht="49.5" customHeight="1" x14ac:dyDescent="0.25">
      <c r="A462" s="286"/>
      <c r="B462" s="64">
        <v>3</v>
      </c>
      <c r="C462" s="246" t="s">
        <v>196</v>
      </c>
      <c r="D462" s="245" t="s">
        <v>18</v>
      </c>
      <c r="E462" s="61" t="s">
        <v>195</v>
      </c>
      <c r="F462" s="40">
        <v>115</v>
      </c>
      <c r="G462" s="38"/>
      <c r="H462" s="38"/>
      <c r="I462" s="40">
        <v>115</v>
      </c>
      <c r="J462" s="38"/>
      <c r="K462" s="38"/>
      <c r="L462" s="245" t="s">
        <v>1092</v>
      </c>
      <c r="M462" s="22">
        <v>3</v>
      </c>
    </row>
    <row r="463" spans="1:13" s="272" customFormat="1" ht="81.75" customHeight="1" x14ac:dyDescent="0.25">
      <c r="A463" s="286"/>
      <c r="B463" s="64">
        <v>4</v>
      </c>
      <c r="C463" s="269" t="s">
        <v>1373</v>
      </c>
      <c r="D463" s="268" t="s">
        <v>18</v>
      </c>
      <c r="E463" s="61" t="s">
        <v>446</v>
      </c>
      <c r="F463" s="40">
        <v>900</v>
      </c>
      <c r="G463" s="38"/>
      <c r="H463" s="38"/>
      <c r="I463" s="40">
        <v>900</v>
      </c>
      <c r="J463" s="38"/>
      <c r="K463" s="38"/>
      <c r="L463" s="268" t="s">
        <v>1372</v>
      </c>
      <c r="M463" s="22" t="s">
        <v>70</v>
      </c>
    </row>
    <row r="464" spans="1:13" ht="129" customHeight="1" x14ac:dyDescent="0.25">
      <c r="A464" s="286"/>
      <c r="B464" s="64">
        <v>5</v>
      </c>
      <c r="C464" s="269" t="s">
        <v>1371</v>
      </c>
      <c r="D464" s="268" t="s">
        <v>18</v>
      </c>
      <c r="E464" s="61" t="s">
        <v>195</v>
      </c>
      <c r="F464" s="40">
        <v>120</v>
      </c>
      <c r="G464" s="38"/>
      <c r="H464" s="38"/>
      <c r="I464" s="40">
        <v>120</v>
      </c>
      <c r="J464" s="38"/>
      <c r="K464" s="38"/>
      <c r="L464" s="268" t="s">
        <v>496</v>
      </c>
      <c r="M464" s="22" t="s">
        <v>46</v>
      </c>
    </row>
    <row r="465" spans="1:14" ht="126.75" customHeight="1" x14ac:dyDescent="0.25">
      <c r="A465" s="286"/>
      <c r="B465" s="64">
        <v>6</v>
      </c>
      <c r="C465" s="189" t="s">
        <v>412</v>
      </c>
      <c r="D465" s="188" t="s">
        <v>18</v>
      </c>
      <c r="E465" s="61" t="s">
        <v>195</v>
      </c>
      <c r="F465" s="40">
        <v>37</v>
      </c>
      <c r="G465" s="38"/>
      <c r="H465" s="38"/>
      <c r="I465" s="40">
        <v>37</v>
      </c>
      <c r="J465" s="38"/>
      <c r="K465" s="38"/>
      <c r="L465" s="188" t="s">
        <v>410</v>
      </c>
      <c r="M465" s="22">
        <v>1</v>
      </c>
    </row>
    <row r="466" spans="1:14" ht="114.75" customHeight="1" x14ac:dyDescent="0.25">
      <c r="A466" s="286"/>
      <c r="B466" s="64">
        <v>7</v>
      </c>
      <c r="C466" s="189" t="s">
        <v>840</v>
      </c>
      <c r="D466" s="188" t="s">
        <v>18</v>
      </c>
      <c r="E466" s="61" t="s">
        <v>195</v>
      </c>
      <c r="F466" s="40">
        <v>20</v>
      </c>
      <c r="G466" s="38"/>
      <c r="H466" s="38"/>
      <c r="I466" s="40">
        <v>20</v>
      </c>
      <c r="J466" s="38"/>
      <c r="K466" s="38"/>
      <c r="L466" s="188" t="s">
        <v>411</v>
      </c>
      <c r="M466" s="22">
        <v>1</v>
      </c>
    </row>
    <row r="467" spans="1:14" ht="24" customHeight="1" x14ac:dyDescent="0.25">
      <c r="A467" s="92"/>
      <c r="B467" s="151"/>
      <c r="C467" s="18" t="s">
        <v>6</v>
      </c>
      <c r="D467" s="17"/>
      <c r="E467" s="17"/>
      <c r="F467" s="10">
        <f>SUM(F460:F466)</f>
        <v>1328.4</v>
      </c>
      <c r="G467" s="92"/>
      <c r="H467" s="92"/>
      <c r="I467" s="10">
        <f>SUM(I460:I466)</f>
        <v>1328.4</v>
      </c>
      <c r="J467" s="92"/>
      <c r="K467" s="92"/>
      <c r="L467" s="18"/>
      <c r="M467" s="123"/>
    </row>
    <row r="468" spans="1:14" ht="19.5" customHeight="1" x14ac:dyDescent="0.25">
      <c r="A468" s="273" t="s">
        <v>1132</v>
      </c>
      <c r="B468" s="273"/>
      <c r="C468" s="273"/>
      <c r="D468" s="273"/>
      <c r="E468" s="273"/>
      <c r="F468" s="273"/>
      <c r="G468" s="273"/>
      <c r="H468" s="273"/>
      <c r="I468" s="273"/>
      <c r="J468" s="273"/>
      <c r="K468" s="273"/>
      <c r="L468" s="273"/>
      <c r="M468" s="273"/>
    </row>
    <row r="469" spans="1:14" ht="260.25" customHeight="1" x14ac:dyDescent="0.25">
      <c r="A469" s="91" t="s">
        <v>160</v>
      </c>
      <c r="B469" s="33">
        <v>1</v>
      </c>
      <c r="C469" s="103" t="s">
        <v>615</v>
      </c>
      <c r="D469" s="134" t="s">
        <v>18</v>
      </c>
      <c r="E469" s="102" t="s">
        <v>1093</v>
      </c>
      <c r="F469" s="124">
        <f>SUM(G469,H469,I469,J469,K469)</f>
        <v>1164.9000000000001</v>
      </c>
      <c r="G469" s="124"/>
      <c r="H469" s="124"/>
      <c r="I469" s="124">
        <v>1164.9000000000001</v>
      </c>
      <c r="J469" s="124"/>
      <c r="K469" s="124"/>
      <c r="L469" s="102" t="s">
        <v>623</v>
      </c>
      <c r="M469" s="105">
        <v>103</v>
      </c>
      <c r="N469" s="139">
        <f>F469-G469-H469-I469-J469-K469</f>
        <v>0</v>
      </c>
    </row>
    <row r="470" spans="1:14" ht="87" customHeight="1" x14ac:dyDescent="0.25">
      <c r="A470" s="286" t="s">
        <v>161</v>
      </c>
      <c r="B470" s="33">
        <v>2</v>
      </c>
      <c r="C470" s="103" t="s">
        <v>1161</v>
      </c>
      <c r="D470" s="134" t="s">
        <v>18</v>
      </c>
      <c r="E470" s="102" t="s">
        <v>1093</v>
      </c>
      <c r="F470" s="124">
        <f t="shared" ref="F470:F527" si="41">SUM(G470,H470,I470,J470,K470)</f>
        <v>39725.4</v>
      </c>
      <c r="G470" s="124">
        <v>39725.4</v>
      </c>
      <c r="H470" s="125"/>
      <c r="I470" s="125"/>
      <c r="J470" s="125"/>
      <c r="K470" s="125"/>
      <c r="L470" s="102" t="s">
        <v>623</v>
      </c>
      <c r="M470" s="105" t="s">
        <v>1162</v>
      </c>
      <c r="N470" s="139">
        <f t="shared" ref="N470:N533" si="42">F470-G470-H470-I470-J470-K470</f>
        <v>0</v>
      </c>
    </row>
    <row r="471" spans="1:14" ht="88.5" customHeight="1" x14ac:dyDescent="0.25">
      <c r="A471" s="286"/>
      <c r="B471" s="33">
        <v>3</v>
      </c>
      <c r="C471" s="103" t="s">
        <v>1163</v>
      </c>
      <c r="D471" s="134" t="s">
        <v>18</v>
      </c>
      <c r="E471" s="102" t="s">
        <v>1093</v>
      </c>
      <c r="F471" s="124">
        <f t="shared" si="41"/>
        <v>28205.9</v>
      </c>
      <c r="G471" s="124">
        <v>28205.9</v>
      </c>
      <c r="H471" s="125"/>
      <c r="I471" s="125"/>
      <c r="J471" s="125"/>
      <c r="K471" s="125"/>
      <c r="L471" s="102" t="s">
        <v>623</v>
      </c>
      <c r="M471" s="105">
        <v>555</v>
      </c>
      <c r="N471" s="139">
        <f t="shared" si="42"/>
        <v>0</v>
      </c>
    </row>
    <row r="472" spans="1:14" ht="83.25" customHeight="1" x14ac:dyDescent="0.25">
      <c r="A472" s="286"/>
      <c r="B472" s="33">
        <v>4</v>
      </c>
      <c r="C472" s="103" t="s">
        <v>1164</v>
      </c>
      <c r="D472" s="134" t="s">
        <v>18</v>
      </c>
      <c r="E472" s="102" t="s">
        <v>1093</v>
      </c>
      <c r="F472" s="124">
        <f t="shared" si="41"/>
        <v>50014.8</v>
      </c>
      <c r="G472" s="124">
        <v>50014.8</v>
      </c>
      <c r="H472" s="125"/>
      <c r="I472" s="125"/>
      <c r="J472" s="125"/>
      <c r="K472" s="125"/>
      <c r="L472" s="102" t="s">
        <v>623</v>
      </c>
      <c r="M472" s="105">
        <v>1375</v>
      </c>
      <c r="N472" s="139">
        <f t="shared" si="42"/>
        <v>0</v>
      </c>
    </row>
    <row r="473" spans="1:14" ht="114" customHeight="1" x14ac:dyDescent="0.25">
      <c r="A473" s="286"/>
      <c r="B473" s="33">
        <v>5</v>
      </c>
      <c r="C473" s="103" t="s">
        <v>1165</v>
      </c>
      <c r="D473" s="134" t="s">
        <v>18</v>
      </c>
      <c r="E473" s="102" t="s">
        <v>1093</v>
      </c>
      <c r="F473" s="124">
        <f t="shared" si="41"/>
        <v>355.2</v>
      </c>
      <c r="G473" s="124">
        <v>355.2</v>
      </c>
      <c r="H473" s="125"/>
      <c r="I473" s="125"/>
      <c r="J473" s="125"/>
      <c r="K473" s="125"/>
      <c r="L473" s="102" t="s">
        <v>623</v>
      </c>
      <c r="M473" s="105">
        <v>25</v>
      </c>
      <c r="N473" s="139">
        <f t="shared" si="42"/>
        <v>0</v>
      </c>
    </row>
    <row r="474" spans="1:14" ht="272.25" customHeight="1" x14ac:dyDescent="0.25">
      <c r="A474" s="286"/>
      <c r="B474" s="33">
        <v>6</v>
      </c>
      <c r="C474" s="103" t="s">
        <v>1166</v>
      </c>
      <c r="D474" s="134" t="s">
        <v>18</v>
      </c>
      <c r="E474" s="102" t="s">
        <v>1093</v>
      </c>
      <c r="F474" s="124">
        <f t="shared" si="41"/>
        <v>2141</v>
      </c>
      <c r="G474" s="124">
        <v>2141</v>
      </c>
      <c r="H474" s="125"/>
      <c r="I474" s="125"/>
      <c r="J474" s="125"/>
      <c r="K474" s="125"/>
      <c r="L474" s="102" t="s">
        <v>623</v>
      </c>
      <c r="M474" s="105">
        <v>15</v>
      </c>
      <c r="N474" s="139">
        <f t="shared" si="42"/>
        <v>0</v>
      </c>
    </row>
    <row r="475" spans="1:14" ht="88.5" customHeight="1" x14ac:dyDescent="0.25">
      <c r="A475" s="286"/>
      <c r="B475" s="33">
        <v>7</v>
      </c>
      <c r="C475" s="103" t="s">
        <v>1167</v>
      </c>
      <c r="D475" s="134" t="s">
        <v>18</v>
      </c>
      <c r="E475" s="102" t="s">
        <v>1093</v>
      </c>
      <c r="F475" s="124">
        <f t="shared" si="41"/>
        <v>2073.1999999999998</v>
      </c>
      <c r="G475" s="124">
        <v>2073.1999999999998</v>
      </c>
      <c r="H475" s="125"/>
      <c r="I475" s="125"/>
      <c r="J475" s="125"/>
      <c r="K475" s="125"/>
      <c r="L475" s="102" t="s">
        <v>623</v>
      </c>
      <c r="M475" s="105">
        <v>74</v>
      </c>
      <c r="N475" s="139">
        <f t="shared" si="42"/>
        <v>0</v>
      </c>
    </row>
    <row r="476" spans="1:14" ht="126" customHeight="1" x14ac:dyDescent="0.25">
      <c r="A476" s="286"/>
      <c r="B476" s="33">
        <v>8</v>
      </c>
      <c r="C476" s="126" t="s">
        <v>29</v>
      </c>
      <c r="D476" s="134" t="s">
        <v>18</v>
      </c>
      <c r="E476" s="102" t="s">
        <v>1093</v>
      </c>
      <c r="F476" s="124">
        <f t="shared" si="41"/>
        <v>3.7</v>
      </c>
      <c r="G476" s="124">
        <v>3.7</v>
      </c>
      <c r="H476" s="125"/>
      <c r="I476" s="125"/>
      <c r="J476" s="125"/>
      <c r="K476" s="125"/>
      <c r="L476" s="102" t="s">
        <v>623</v>
      </c>
      <c r="M476" s="105">
        <v>8</v>
      </c>
      <c r="N476" s="139">
        <f t="shared" si="42"/>
        <v>0</v>
      </c>
    </row>
    <row r="477" spans="1:14" ht="96" customHeight="1" x14ac:dyDescent="0.25">
      <c r="A477" s="286"/>
      <c r="B477" s="33">
        <v>9</v>
      </c>
      <c r="C477" s="126" t="s">
        <v>1168</v>
      </c>
      <c r="D477" s="134" t="s">
        <v>18</v>
      </c>
      <c r="E477" s="102" t="s">
        <v>1093</v>
      </c>
      <c r="F477" s="124">
        <f t="shared" si="41"/>
        <v>22685.200000000001</v>
      </c>
      <c r="G477" s="124">
        <v>22685.200000000001</v>
      </c>
      <c r="H477" s="125"/>
      <c r="I477" s="125"/>
      <c r="J477" s="125"/>
      <c r="K477" s="125"/>
      <c r="L477" s="102" t="s">
        <v>623</v>
      </c>
      <c r="M477" s="105">
        <v>970</v>
      </c>
      <c r="N477" s="139">
        <f t="shared" si="42"/>
        <v>0</v>
      </c>
    </row>
    <row r="478" spans="1:14" ht="114.75" customHeight="1" x14ac:dyDescent="0.25">
      <c r="A478" s="286"/>
      <c r="B478" s="33">
        <v>10</v>
      </c>
      <c r="C478" s="126" t="s">
        <v>1169</v>
      </c>
      <c r="D478" s="134" t="s">
        <v>18</v>
      </c>
      <c r="E478" s="102" t="s">
        <v>1093</v>
      </c>
      <c r="F478" s="124">
        <f t="shared" si="41"/>
        <v>1471.8</v>
      </c>
      <c r="G478" s="124">
        <v>1471.8</v>
      </c>
      <c r="H478" s="125"/>
      <c r="I478" s="125"/>
      <c r="J478" s="125"/>
      <c r="K478" s="125"/>
      <c r="L478" s="102" t="s">
        <v>623</v>
      </c>
      <c r="M478" s="105">
        <v>68</v>
      </c>
      <c r="N478" s="139">
        <f t="shared" si="42"/>
        <v>0</v>
      </c>
    </row>
    <row r="479" spans="1:14" ht="81.75" customHeight="1" x14ac:dyDescent="0.25">
      <c r="A479" s="286"/>
      <c r="B479" s="33">
        <v>11</v>
      </c>
      <c r="C479" s="126" t="s">
        <v>1170</v>
      </c>
      <c r="D479" s="134" t="s">
        <v>18</v>
      </c>
      <c r="E479" s="102" t="s">
        <v>1093</v>
      </c>
      <c r="F479" s="124">
        <f t="shared" si="41"/>
        <v>252</v>
      </c>
      <c r="G479" s="124">
        <v>252</v>
      </c>
      <c r="H479" s="125"/>
      <c r="I479" s="125"/>
      <c r="J479" s="125"/>
      <c r="K479" s="125"/>
      <c r="L479" s="102" t="s">
        <v>623</v>
      </c>
      <c r="M479" s="105">
        <v>10</v>
      </c>
      <c r="N479" s="139">
        <f t="shared" si="42"/>
        <v>0</v>
      </c>
    </row>
    <row r="480" spans="1:14" ht="88.5" customHeight="1" x14ac:dyDescent="0.25">
      <c r="A480" s="286"/>
      <c r="B480" s="33">
        <v>12</v>
      </c>
      <c r="C480" s="126" t="s">
        <v>1171</v>
      </c>
      <c r="D480" s="134" t="s">
        <v>18</v>
      </c>
      <c r="E480" s="102" t="s">
        <v>1093</v>
      </c>
      <c r="F480" s="124">
        <f t="shared" si="41"/>
        <v>6953</v>
      </c>
      <c r="G480" s="124">
        <v>6953</v>
      </c>
      <c r="H480" s="125"/>
      <c r="I480" s="125"/>
      <c r="J480" s="125"/>
      <c r="K480" s="125"/>
      <c r="L480" s="102" t="s">
        <v>623</v>
      </c>
      <c r="M480" s="105">
        <v>290</v>
      </c>
      <c r="N480" s="139">
        <f t="shared" si="42"/>
        <v>0</v>
      </c>
    </row>
    <row r="481" spans="1:14" ht="78.75" x14ac:dyDescent="0.25">
      <c r="A481" s="286"/>
      <c r="B481" s="33">
        <v>13</v>
      </c>
      <c r="C481" s="126" t="s">
        <v>1172</v>
      </c>
      <c r="D481" s="134" t="s">
        <v>18</v>
      </c>
      <c r="E481" s="102" t="s">
        <v>1093</v>
      </c>
      <c r="F481" s="124">
        <f t="shared" si="41"/>
        <v>3571.4</v>
      </c>
      <c r="G481" s="124">
        <v>3571.4</v>
      </c>
      <c r="H481" s="125"/>
      <c r="I481" s="125"/>
      <c r="J481" s="125"/>
      <c r="K481" s="125"/>
      <c r="L481" s="102" t="s">
        <v>623</v>
      </c>
      <c r="M481" s="105">
        <v>46</v>
      </c>
      <c r="N481" s="139">
        <f t="shared" si="42"/>
        <v>0</v>
      </c>
    </row>
    <row r="482" spans="1:14" ht="120" customHeight="1" x14ac:dyDescent="0.25">
      <c r="A482" s="286"/>
      <c r="B482" s="33">
        <v>14</v>
      </c>
      <c r="C482" s="103" t="s">
        <v>1173</v>
      </c>
      <c r="D482" s="134" t="s">
        <v>18</v>
      </c>
      <c r="E482" s="102" t="s">
        <v>1093</v>
      </c>
      <c r="F482" s="124">
        <f t="shared" si="41"/>
        <v>131114.70000000001</v>
      </c>
      <c r="G482" s="125">
        <v>131114.70000000001</v>
      </c>
      <c r="H482" s="125"/>
      <c r="I482" s="125"/>
      <c r="J482" s="125"/>
      <c r="K482" s="125"/>
      <c r="L482" s="102" t="s">
        <v>623</v>
      </c>
      <c r="M482" s="105">
        <v>11200</v>
      </c>
      <c r="N482" s="139">
        <f t="shared" si="42"/>
        <v>0</v>
      </c>
    </row>
    <row r="483" spans="1:14" ht="78.75" x14ac:dyDescent="0.25">
      <c r="A483" s="280" t="s">
        <v>343</v>
      </c>
      <c r="B483" s="33">
        <v>15</v>
      </c>
      <c r="C483" s="103" t="s">
        <v>69</v>
      </c>
      <c r="D483" s="134" t="s">
        <v>18</v>
      </c>
      <c r="E483" s="102" t="s">
        <v>1093</v>
      </c>
      <c r="F483" s="124">
        <f t="shared" si="41"/>
        <v>4469.8999999999996</v>
      </c>
      <c r="G483" s="125">
        <v>4469.8999999999996</v>
      </c>
      <c r="H483" s="127"/>
      <c r="I483" s="125"/>
      <c r="J483" s="125"/>
      <c r="K483" s="125"/>
      <c r="L483" s="102" t="s">
        <v>20</v>
      </c>
      <c r="M483" s="105">
        <v>235</v>
      </c>
      <c r="N483" s="139">
        <f t="shared" si="42"/>
        <v>0</v>
      </c>
    </row>
    <row r="484" spans="1:14" ht="110.25" x14ac:dyDescent="0.25">
      <c r="A484" s="281"/>
      <c r="B484" s="33">
        <v>16</v>
      </c>
      <c r="C484" s="103" t="s">
        <v>33</v>
      </c>
      <c r="D484" s="134" t="s">
        <v>18</v>
      </c>
      <c r="E484" s="102" t="s">
        <v>1093</v>
      </c>
      <c r="F484" s="124">
        <f>SUM(G484,H484,I484,J484,K484)</f>
        <v>150</v>
      </c>
      <c r="G484" s="125"/>
      <c r="H484" s="127"/>
      <c r="I484" s="128">
        <v>150</v>
      </c>
      <c r="J484" s="125"/>
      <c r="K484" s="125"/>
      <c r="L484" s="102" t="s">
        <v>1099</v>
      </c>
      <c r="M484" s="105">
        <v>2</v>
      </c>
      <c r="N484" s="139">
        <f t="shared" si="42"/>
        <v>0</v>
      </c>
    </row>
    <row r="485" spans="1:14" ht="92.25" customHeight="1" x14ac:dyDescent="0.25">
      <c r="A485" s="281"/>
      <c r="B485" s="33">
        <v>17</v>
      </c>
      <c r="C485" s="103" t="s">
        <v>841</v>
      </c>
      <c r="D485" s="134" t="s">
        <v>18</v>
      </c>
      <c r="E485" s="102" t="s">
        <v>1093</v>
      </c>
      <c r="F485" s="124">
        <f t="shared" si="41"/>
        <v>37001.199999999997</v>
      </c>
      <c r="G485" s="125">
        <v>37001.199999999997</v>
      </c>
      <c r="H485" s="127"/>
      <c r="I485" s="125"/>
      <c r="J485" s="125"/>
      <c r="K485" s="125"/>
      <c r="L485" s="102" t="s">
        <v>1096</v>
      </c>
      <c r="M485" s="105" t="s">
        <v>1174</v>
      </c>
      <c r="N485" s="139">
        <f t="shared" si="42"/>
        <v>0</v>
      </c>
    </row>
    <row r="486" spans="1:14" ht="78.75" x14ac:dyDescent="0.25">
      <c r="A486" s="281"/>
      <c r="B486" s="33">
        <v>18</v>
      </c>
      <c r="C486" s="103" t="s">
        <v>1175</v>
      </c>
      <c r="D486" s="134" t="s">
        <v>18</v>
      </c>
      <c r="E486" s="102" t="s">
        <v>1093</v>
      </c>
      <c r="F486" s="124">
        <f t="shared" si="41"/>
        <v>121</v>
      </c>
      <c r="G486" s="125"/>
      <c r="H486" s="127"/>
      <c r="I486" s="125">
        <v>121</v>
      </c>
      <c r="J486" s="125"/>
      <c r="K486" s="125"/>
      <c r="L486" s="102" t="s">
        <v>1097</v>
      </c>
      <c r="M486" s="105">
        <v>240</v>
      </c>
      <c r="N486" s="139">
        <f t="shared" si="42"/>
        <v>0</v>
      </c>
    </row>
    <row r="487" spans="1:14" ht="78.75" x14ac:dyDescent="0.25">
      <c r="A487" s="281"/>
      <c r="B487" s="33">
        <v>19</v>
      </c>
      <c r="C487" s="103" t="s">
        <v>35</v>
      </c>
      <c r="D487" s="134" t="s">
        <v>18</v>
      </c>
      <c r="E487" s="102" t="s">
        <v>1093</v>
      </c>
      <c r="F487" s="124">
        <f t="shared" si="41"/>
        <v>213</v>
      </c>
      <c r="G487" s="125">
        <v>213</v>
      </c>
      <c r="H487" s="127"/>
      <c r="I487" s="125"/>
      <c r="J487" s="125"/>
      <c r="K487" s="125"/>
      <c r="L487" s="102" t="s">
        <v>1098</v>
      </c>
      <c r="M487" s="105">
        <v>106</v>
      </c>
      <c r="N487" s="139">
        <f t="shared" si="42"/>
        <v>0</v>
      </c>
    </row>
    <row r="488" spans="1:14" ht="78.75" x14ac:dyDescent="0.25">
      <c r="A488" s="281"/>
      <c r="B488" s="33">
        <v>20</v>
      </c>
      <c r="C488" s="103" t="s">
        <v>36</v>
      </c>
      <c r="D488" s="134" t="s">
        <v>18</v>
      </c>
      <c r="E488" s="102" t="s">
        <v>1093</v>
      </c>
      <c r="F488" s="124">
        <f t="shared" si="41"/>
        <v>6000</v>
      </c>
      <c r="G488" s="125"/>
      <c r="H488" s="127"/>
      <c r="I488" s="125">
        <v>6000</v>
      </c>
      <c r="J488" s="125"/>
      <c r="K488" s="125"/>
      <c r="L488" s="102" t="s">
        <v>1098</v>
      </c>
      <c r="M488" s="105">
        <v>24100</v>
      </c>
      <c r="N488" s="139">
        <f t="shared" si="42"/>
        <v>0</v>
      </c>
    </row>
    <row r="489" spans="1:14" ht="78.75" x14ac:dyDescent="0.25">
      <c r="A489" s="281"/>
      <c r="B489" s="33">
        <v>21</v>
      </c>
      <c r="C489" s="103" t="s">
        <v>1100</v>
      </c>
      <c r="D489" s="134" t="s">
        <v>18</v>
      </c>
      <c r="E489" s="102" t="s">
        <v>1093</v>
      </c>
      <c r="F489" s="124">
        <f t="shared" si="41"/>
        <v>39131</v>
      </c>
      <c r="G489" s="125"/>
      <c r="H489" s="127"/>
      <c r="I489" s="125">
        <v>39131</v>
      </c>
      <c r="J489" s="125"/>
      <c r="K489" s="125"/>
      <c r="L489" s="102" t="s">
        <v>1098</v>
      </c>
      <c r="M489" s="105">
        <v>24100</v>
      </c>
      <c r="N489" s="139">
        <f t="shared" si="42"/>
        <v>0</v>
      </c>
    </row>
    <row r="490" spans="1:14" ht="78.75" x14ac:dyDescent="0.25">
      <c r="A490" s="281"/>
      <c r="B490" s="33">
        <v>22</v>
      </c>
      <c r="C490" s="103" t="s">
        <v>62</v>
      </c>
      <c r="D490" s="134" t="s">
        <v>18</v>
      </c>
      <c r="E490" s="102" t="s">
        <v>1093</v>
      </c>
      <c r="F490" s="124">
        <f t="shared" si="41"/>
        <v>12005</v>
      </c>
      <c r="G490" s="125"/>
      <c r="H490" s="127"/>
      <c r="I490" s="125">
        <v>12005</v>
      </c>
      <c r="J490" s="125"/>
      <c r="K490" s="125"/>
      <c r="L490" s="102" t="s">
        <v>616</v>
      </c>
      <c r="M490" s="105">
        <v>24100</v>
      </c>
      <c r="N490" s="139">
        <f t="shared" si="42"/>
        <v>0</v>
      </c>
    </row>
    <row r="491" spans="1:14" ht="63" x14ac:dyDescent="0.25">
      <c r="A491" s="281"/>
      <c r="B491" s="33">
        <v>23</v>
      </c>
      <c r="C491" s="103" t="s">
        <v>617</v>
      </c>
      <c r="D491" s="134" t="s">
        <v>18</v>
      </c>
      <c r="E491" s="102" t="s">
        <v>630</v>
      </c>
      <c r="F491" s="124">
        <f t="shared" si="41"/>
        <v>11.5</v>
      </c>
      <c r="G491" s="125"/>
      <c r="H491" s="125"/>
      <c r="I491" s="125">
        <v>11.5</v>
      </c>
      <c r="J491" s="125"/>
      <c r="K491" s="125"/>
      <c r="L491" s="102" t="s">
        <v>913</v>
      </c>
      <c r="M491" s="105" t="s">
        <v>912</v>
      </c>
      <c r="N491" s="139">
        <f t="shared" si="42"/>
        <v>0</v>
      </c>
    </row>
    <row r="492" spans="1:14" ht="98.25" customHeight="1" x14ac:dyDescent="0.25">
      <c r="A492" s="281"/>
      <c r="B492" s="33">
        <v>24</v>
      </c>
      <c r="C492" s="103" t="s">
        <v>618</v>
      </c>
      <c r="D492" s="134" t="s">
        <v>18</v>
      </c>
      <c r="E492" s="102" t="s">
        <v>630</v>
      </c>
      <c r="F492" s="124">
        <f t="shared" si="41"/>
        <v>10</v>
      </c>
      <c r="G492" s="125"/>
      <c r="H492" s="125"/>
      <c r="I492" s="125">
        <v>10</v>
      </c>
      <c r="J492" s="125"/>
      <c r="K492" s="125"/>
      <c r="L492" s="102" t="s">
        <v>914</v>
      </c>
      <c r="M492" s="105" t="s">
        <v>313</v>
      </c>
      <c r="N492" s="139">
        <f t="shared" si="42"/>
        <v>0</v>
      </c>
    </row>
    <row r="493" spans="1:14" ht="162" customHeight="1" x14ac:dyDescent="0.25">
      <c r="A493" s="282"/>
      <c r="B493" s="33">
        <f t="shared" ref="B493:B536" si="43">B492+1</f>
        <v>25</v>
      </c>
      <c r="C493" s="103" t="s">
        <v>1328</v>
      </c>
      <c r="D493" s="134" t="s">
        <v>18</v>
      </c>
      <c r="E493" s="102" t="s">
        <v>1094</v>
      </c>
      <c r="F493" s="124">
        <f t="shared" si="41"/>
        <v>200</v>
      </c>
      <c r="G493" s="125"/>
      <c r="H493" s="125"/>
      <c r="I493" s="125">
        <v>200</v>
      </c>
      <c r="J493" s="125"/>
      <c r="K493" s="125"/>
      <c r="L493" s="102" t="s">
        <v>20</v>
      </c>
      <c r="M493" s="105" t="s">
        <v>1176</v>
      </c>
      <c r="N493" s="139">
        <f t="shared" si="42"/>
        <v>0</v>
      </c>
    </row>
    <row r="494" spans="1:14" ht="90.75" customHeight="1" x14ac:dyDescent="0.25">
      <c r="A494" s="286" t="s">
        <v>344</v>
      </c>
      <c r="B494" s="33">
        <f t="shared" si="43"/>
        <v>26</v>
      </c>
      <c r="C494" s="103" t="s">
        <v>56</v>
      </c>
      <c r="D494" s="134" t="s">
        <v>18</v>
      </c>
      <c r="E494" s="102" t="s">
        <v>1095</v>
      </c>
      <c r="F494" s="124">
        <f t="shared" si="41"/>
        <v>283.89999999999998</v>
      </c>
      <c r="G494" s="125">
        <v>283.89999999999998</v>
      </c>
      <c r="H494" s="125"/>
      <c r="I494" s="125"/>
      <c r="J494" s="125"/>
      <c r="K494" s="125"/>
      <c r="L494" s="102" t="s">
        <v>20</v>
      </c>
      <c r="M494" s="105" t="s">
        <v>1177</v>
      </c>
      <c r="N494" s="139">
        <f t="shared" si="42"/>
        <v>0</v>
      </c>
    </row>
    <row r="495" spans="1:14" ht="86.25" customHeight="1" x14ac:dyDescent="0.25">
      <c r="A495" s="303"/>
      <c r="B495" s="33">
        <f t="shared" si="43"/>
        <v>27</v>
      </c>
      <c r="C495" s="103" t="s">
        <v>1178</v>
      </c>
      <c r="D495" s="134" t="s">
        <v>18</v>
      </c>
      <c r="E495" s="102" t="s">
        <v>1095</v>
      </c>
      <c r="F495" s="124">
        <f t="shared" si="41"/>
        <v>2.7</v>
      </c>
      <c r="G495" s="125">
        <v>2.7</v>
      </c>
      <c r="H495" s="125"/>
      <c r="I495" s="125"/>
      <c r="J495" s="125"/>
      <c r="K495" s="125"/>
      <c r="L495" s="102" t="s">
        <v>20</v>
      </c>
      <c r="M495" s="105">
        <v>4</v>
      </c>
      <c r="N495" s="139">
        <f t="shared" si="42"/>
        <v>0</v>
      </c>
    </row>
    <row r="496" spans="1:14" ht="78.75" x14ac:dyDescent="0.25">
      <c r="A496" s="303"/>
      <c r="B496" s="33">
        <f t="shared" si="43"/>
        <v>28</v>
      </c>
      <c r="C496" s="103" t="s">
        <v>57</v>
      </c>
      <c r="D496" s="134" t="s">
        <v>18</v>
      </c>
      <c r="E496" s="102" t="s">
        <v>1095</v>
      </c>
      <c r="F496" s="124">
        <f t="shared" si="41"/>
        <v>40</v>
      </c>
      <c r="G496" s="125"/>
      <c r="H496" s="125"/>
      <c r="I496" s="125">
        <v>40</v>
      </c>
      <c r="J496" s="125"/>
      <c r="K496" s="125"/>
      <c r="L496" s="102" t="s">
        <v>20</v>
      </c>
      <c r="M496" s="105" t="s">
        <v>123</v>
      </c>
      <c r="N496" s="139">
        <f t="shared" si="42"/>
        <v>0</v>
      </c>
    </row>
    <row r="497" spans="1:14" ht="78.75" x14ac:dyDescent="0.25">
      <c r="A497" s="303"/>
      <c r="B497" s="33">
        <f t="shared" si="43"/>
        <v>29</v>
      </c>
      <c r="C497" s="103" t="s">
        <v>58</v>
      </c>
      <c r="D497" s="134" t="s">
        <v>18</v>
      </c>
      <c r="E497" s="102" t="s">
        <v>1095</v>
      </c>
      <c r="F497" s="124">
        <f t="shared" si="41"/>
        <v>7.5</v>
      </c>
      <c r="G497" s="125"/>
      <c r="H497" s="125"/>
      <c r="I497" s="125">
        <v>7.5</v>
      </c>
      <c r="J497" s="125"/>
      <c r="K497" s="125"/>
      <c r="L497" s="102" t="s">
        <v>20</v>
      </c>
      <c r="M497" s="105">
        <v>25</v>
      </c>
      <c r="N497" s="139">
        <f t="shared" si="42"/>
        <v>0</v>
      </c>
    </row>
    <row r="498" spans="1:14" ht="78.75" x14ac:dyDescent="0.25">
      <c r="A498" s="286" t="s">
        <v>345</v>
      </c>
      <c r="B498" s="33">
        <f t="shared" si="43"/>
        <v>30</v>
      </c>
      <c r="C498" s="45" t="s">
        <v>1179</v>
      </c>
      <c r="D498" s="134" t="s">
        <v>18</v>
      </c>
      <c r="E498" s="102" t="s">
        <v>1095</v>
      </c>
      <c r="F498" s="124">
        <f t="shared" si="41"/>
        <v>1302.01</v>
      </c>
      <c r="G498" s="137">
        <v>1302.01</v>
      </c>
      <c r="H498" s="137"/>
      <c r="I498" s="137"/>
      <c r="J498" s="133"/>
      <c r="K498" s="133"/>
      <c r="L498" s="134" t="s">
        <v>20</v>
      </c>
      <c r="M498" s="136">
        <v>280</v>
      </c>
      <c r="N498" s="139">
        <f t="shared" si="42"/>
        <v>0</v>
      </c>
    </row>
    <row r="499" spans="1:14" ht="78.75" x14ac:dyDescent="0.25">
      <c r="A499" s="286"/>
      <c r="B499" s="33">
        <f t="shared" si="43"/>
        <v>31</v>
      </c>
      <c r="C499" s="103" t="s">
        <v>59</v>
      </c>
      <c r="D499" s="134" t="s">
        <v>18</v>
      </c>
      <c r="E499" s="102" t="s">
        <v>1095</v>
      </c>
      <c r="F499" s="124">
        <f t="shared" si="41"/>
        <v>283.8</v>
      </c>
      <c r="G499" s="125">
        <v>283.8</v>
      </c>
      <c r="H499" s="125"/>
      <c r="I499" s="125"/>
      <c r="J499" s="125"/>
      <c r="K499" s="125"/>
      <c r="L499" s="102" t="s">
        <v>20</v>
      </c>
      <c r="M499" s="105">
        <v>24</v>
      </c>
      <c r="N499" s="139">
        <f t="shared" si="42"/>
        <v>0</v>
      </c>
    </row>
    <row r="500" spans="1:14" ht="110.25" x14ac:dyDescent="0.25">
      <c r="A500" s="286"/>
      <c r="B500" s="33">
        <f t="shared" si="43"/>
        <v>32</v>
      </c>
      <c r="C500" s="103" t="s">
        <v>1180</v>
      </c>
      <c r="D500" s="134" t="s">
        <v>18</v>
      </c>
      <c r="E500" s="102" t="s">
        <v>1095</v>
      </c>
      <c r="F500" s="124">
        <f t="shared" si="41"/>
        <v>3</v>
      </c>
      <c r="G500" s="125">
        <v>3</v>
      </c>
      <c r="H500" s="125"/>
      <c r="I500" s="125"/>
      <c r="J500" s="125"/>
      <c r="K500" s="125"/>
      <c r="L500" s="102" t="s">
        <v>20</v>
      </c>
      <c r="M500" s="105">
        <v>7</v>
      </c>
      <c r="N500" s="139">
        <f t="shared" si="42"/>
        <v>0</v>
      </c>
    </row>
    <row r="501" spans="1:14" ht="93.75" customHeight="1" x14ac:dyDescent="0.25">
      <c r="A501" s="286"/>
      <c r="B501" s="33">
        <f t="shared" si="43"/>
        <v>33</v>
      </c>
      <c r="C501" s="103" t="s">
        <v>60</v>
      </c>
      <c r="D501" s="134" t="s">
        <v>18</v>
      </c>
      <c r="E501" s="102" t="s">
        <v>1095</v>
      </c>
      <c r="F501" s="124">
        <f t="shared" si="41"/>
        <v>28</v>
      </c>
      <c r="G501" s="125"/>
      <c r="H501" s="125"/>
      <c r="I501" s="125">
        <v>28</v>
      </c>
      <c r="J501" s="125"/>
      <c r="K501" s="125"/>
      <c r="L501" s="102" t="s">
        <v>20</v>
      </c>
      <c r="M501" s="105">
        <v>55</v>
      </c>
      <c r="N501" s="139">
        <f t="shared" si="42"/>
        <v>0</v>
      </c>
    </row>
    <row r="502" spans="1:14" ht="97.5" customHeight="1" x14ac:dyDescent="0.25">
      <c r="A502" s="286"/>
      <c r="B502" s="33">
        <v>34</v>
      </c>
      <c r="C502" s="103" t="s">
        <v>1181</v>
      </c>
      <c r="D502" s="134" t="s">
        <v>18</v>
      </c>
      <c r="E502" s="102" t="s">
        <v>1095</v>
      </c>
      <c r="F502" s="124">
        <f t="shared" si="41"/>
        <v>307.5</v>
      </c>
      <c r="G502" s="125">
        <v>307.5</v>
      </c>
      <c r="H502" s="125"/>
      <c r="I502" s="125"/>
      <c r="J502" s="125"/>
      <c r="K502" s="125"/>
      <c r="L502" s="102" t="s">
        <v>1101</v>
      </c>
      <c r="M502" s="105">
        <v>15</v>
      </c>
      <c r="N502" s="139">
        <f t="shared" si="42"/>
        <v>0</v>
      </c>
    </row>
    <row r="503" spans="1:14" ht="90" customHeight="1" x14ac:dyDescent="0.25">
      <c r="A503" s="286"/>
      <c r="B503" s="33">
        <f t="shared" si="43"/>
        <v>35</v>
      </c>
      <c r="C503" s="103" t="s">
        <v>31</v>
      </c>
      <c r="D503" s="134" t="s">
        <v>18</v>
      </c>
      <c r="E503" s="102" t="s">
        <v>1095</v>
      </c>
      <c r="F503" s="124">
        <f t="shared" si="41"/>
        <v>60</v>
      </c>
      <c r="G503" s="125"/>
      <c r="H503" s="125"/>
      <c r="I503" s="125">
        <v>60</v>
      </c>
      <c r="J503" s="125"/>
      <c r="K503" s="125"/>
      <c r="L503" s="102" t="s">
        <v>20</v>
      </c>
      <c r="M503" s="105" t="s">
        <v>124</v>
      </c>
      <c r="N503" s="139">
        <f t="shared" si="42"/>
        <v>0</v>
      </c>
    </row>
    <row r="504" spans="1:14" ht="78.75" x14ac:dyDescent="0.25">
      <c r="A504" s="286"/>
      <c r="B504" s="33">
        <f t="shared" si="43"/>
        <v>36</v>
      </c>
      <c r="C504" s="103" t="s">
        <v>61</v>
      </c>
      <c r="D504" s="134" t="s">
        <v>18</v>
      </c>
      <c r="E504" s="102" t="s">
        <v>1095</v>
      </c>
      <c r="F504" s="124">
        <f t="shared" si="41"/>
        <v>7.5</v>
      </c>
      <c r="G504" s="125"/>
      <c r="H504" s="125"/>
      <c r="I504" s="125">
        <v>7.5</v>
      </c>
      <c r="J504" s="125"/>
      <c r="K504" s="125"/>
      <c r="L504" s="102" t="s">
        <v>20</v>
      </c>
      <c r="M504" s="105">
        <v>2</v>
      </c>
      <c r="N504" s="139">
        <f t="shared" si="42"/>
        <v>0</v>
      </c>
    </row>
    <row r="505" spans="1:14" ht="93.75" customHeight="1" x14ac:dyDescent="0.25">
      <c r="A505" s="286"/>
      <c r="B505" s="33">
        <f t="shared" si="43"/>
        <v>37</v>
      </c>
      <c r="C505" s="103" t="s">
        <v>1295</v>
      </c>
      <c r="D505" s="134" t="s">
        <v>18</v>
      </c>
      <c r="E505" s="102" t="s">
        <v>1095</v>
      </c>
      <c r="F505" s="124">
        <f t="shared" si="41"/>
        <v>154.6</v>
      </c>
      <c r="G505" s="125"/>
      <c r="H505" s="125"/>
      <c r="I505" s="125">
        <v>154.6</v>
      </c>
      <c r="J505" s="125"/>
      <c r="K505" s="125"/>
      <c r="L505" s="102" t="s">
        <v>20</v>
      </c>
      <c r="M505" s="105" t="s">
        <v>1182</v>
      </c>
      <c r="N505" s="139">
        <f t="shared" si="42"/>
        <v>0</v>
      </c>
    </row>
    <row r="506" spans="1:14" ht="87" customHeight="1" x14ac:dyDescent="0.25">
      <c r="A506" s="286" t="s">
        <v>346</v>
      </c>
      <c r="B506" s="33">
        <f t="shared" si="43"/>
        <v>38</v>
      </c>
      <c r="C506" s="103" t="s">
        <v>1183</v>
      </c>
      <c r="D506" s="134" t="s">
        <v>18</v>
      </c>
      <c r="E506" s="102" t="s">
        <v>1095</v>
      </c>
      <c r="F506" s="124">
        <f t="shared" si="41"/>
        <v>80</v>
      </c>
      <c r="G506" s="125"/>
      <c r="H506" s="125"/>
      <c r="I506" s="125">
        <v>80</v>
      </c>
      <c r="J506" s="125"/>
      <c r="K506" s="125"/>
      <c r="L506" s="102" t="s">
        <v>20</v>
      </c>
      <c r="M506" s="105" t="s">
        <v>313</v>
      </c>
      <c r="N506" s="139">
        <f t="shared" si="42"/>
        <v>0</v>
      </c>
    </row>
    <row r="507" spans="1:14" ht="118.5" customHeight="1" x14ac:dyDescent="0.25">
      <c r="A507" s="286"/>
      <c r="B507" s="33">
        <f t="shared" si="43"/>
        <v>39</v>
      </c>
      <c r="C507" s="103" t="s">
        <v>30</v>
      </c>
      <c r="D507" s="134" t="s">
        <v>18</v>
      </c>
      <c r="E507" s="102" t="s">
        <v>1095</v>
      </c>
      <c r="F507" s="124">
        <f t="shared" si="41"/>
        <v>7181.7</v>
      </c>
      <c r="G507" s="125">
        <v>7181.7</v>
      </c>
      <c r="H507" s="125"/>
      <c r="I507" s="125"/>
      <c r="J507" s="125"/>
      <c r="K507" s="125"/>
      <c r="L507" s="102" t="s">
        <v>1102</v>
      </c>
      <c r="M507" s="105">
        <v>4345</v>
      </c>
      <c r="N507" s="139">
        <f t="shared" si="42"/>
        <v>0</v>
      </c>
    </row>
    <row r="508" spans="1:14" ht="149.25" customHeight="1" x14ac:dyDescent="0.25">
      <c r="A508" s="280" t="s">
        <v>347</v>
      </c>
      <c r="B508" s="33">
        <f t="shared" si="43"/>
        <v>40</v>
      </c>
      <c r="C508" s="103" t="s">
        <v>32</v>
      </c>
      <c r="D508" s="134" t="s">
        <v>18</v>
      </c>
      <c r="E508" s="102" t="s">
        <v>1095</v>
      </c>
      <c r="F508" s="124">
        <f t="shared" si="41"/>
        <v>25.8</v>
      </c>
      <c r="G508" s="125"/>
      <c r="H508" s="125"/>
      <c r="I508" s="125">
        <v>25.8</v>
      </c>
      <c r="J508" s="125"/>
      <c r="K508" s="125"/>
      <c r="L508" s="102" t="s">
        <v>20</v>
      </c>
      <c r="M508" s="105">
        <v>5</v>
      </c>
      <c r="N508" s="139">
        <f t="shared" si="42"/>
        <v>0</v>
      </c>
    </row>
    <row r="509" spans="1:14" ht="94.5" x14ac:dyDescent="0.25">
      <c r="A509" s="281"/>
      <c r="B509" s="33">
        <f t="shared" si="43"/>
        <v>41</v>
      </c>
      <c r="C509" s="103" t="s">
        <v>1184</v>
      </c>
      <c r="D509" s="134" t="s">
        <v>18</v>
      </c>
      <c r="E509" s="102" t="s">
        <v>1095</v>
      </c>
      <c r="F509" s="124">
        <f t="shared" si="41"/>
        <v>150</v>
      </c>
      <c r="G509" s="125">
        <v>150</v>
      </c>
      <c r="H509" s="125"/>
      <c r="I509" s="125"/>
      <c r="J509" s="125"/>
      <c r="K509" s="125"/>
      <c r="L509" s="102" t="s">
        <v>20</v>
      </c>
      <c r="M509" s="105" t="s">
        <v>1185</v>
      </c>
      <c r="N509" s="139">
        <f t="shared" si="42"/>
        <v>0</v>
      </c>
    </row>
    <row r="510" spans="1:14" ht="126.75" customHeight="1" x14ac:dyDescent="0.25">
      <c r="A510" s="281"/>
      <c r="B510" s="33">
        <f t="shared" si="43"/>
        <v>42</v>
      </c>
      <c r="C510" s="103" t="s">
        <v>1186</v>
      </c>
      <c r="D510" s="134" t="s">
        <v>18</v>
      </c>
      <c r="E510" s="102" t="s">
        <v>1095</v>
      </c>
      <c r="F510" s="124">
        <f t="shared" si="41"/>
        <v>27.7</v>
      </c>
      <c r="G510" s="125">
        <v>27.7</v>
      </c>
      <c r="H510" s="125"/>
      <c r="I510" s="125"/>
      <c r="J510" s="125"/>
      <c r="K510" s="125"/>
      <c r="L510" s="102" t="s">
        <v>20</v>
      </c>
      <c r="M510" s="105">
        <v>10</v>
      </c>
      <c r="N510" s="139">
        <f t="shared" si="42"/>
        <v>0</v>
      </c>
    </row>
    <row r="511" spans="1:14" ht="78.75" x14ac:dyDescent="0.25">
      <c r="A511" s="281"/>
      <c r="B511" s="33">
        <f t="shared" si="43"/>
        <v>43</v>
      </c>
      <c r="C511" s="103" t="s">
        <v>1187</v>
      </c>
      <c r="D511" s="134" t="s">
        <v>18</v>
      </c>
      <c r="E511" s="102" t="s">
        <v>1095</v>
      </c>
      <c r="F511" s="124">
        <f t="shared" si="41"/>
        <v>161.6</v>
      </c>
      <c r="G511" s="125">
        <v>161.6</v>
      </c>
      <c r="H511" s="125"/>
      <c r="I511" s="125"/>
      <c r="J511" s="129"/>
      <c r="K511" s="125"/>
      <c r="L511" s="102" t="s">
        <v>20</v>
      </c>
      <c r="M511" s="105">
        <v>52</v>
      </c>
      <c r="N511" s="139">
        <f t="shared" si="42"/>
        <v>0</v>
      </c>
    </row>
    <row r="512" spans="1:14" ht="78.75" x14ac:dyDescent="0.25">
      <c r="A512" s="281"/>
      <c r="B512" s="33">
        <f t="shared" si="43"/>
        <v>44</v>
      </c>
      <c r="C512" s="103" t="s">
        <v>162</v>
      </c>
      <c r="D512" s="134" t="s">
        <v>18</v>
      </c>
      <c r="E512" s="102" t="s">
        <v>1095</v>
      </c>
      <c r="F512" s="124">
        <f t="shared" si="41"/>
        <v>48</v>
      </c>
      <c r="G512" s="125"/>
      <c r="H512" s="125"/>
      <c r="I512" s="125">
        <v>48</v>
      </c>
      <c r="J512" s="125"/>
      <c r="K512" s="125"/>
      <c r="L512" s="102" t="s">
        <v>20</v>
      </c>
      <c r="M512" s="105">
        <v>4</v>
      </c>
      <c r="N512" s="139">
        <f t="shared" si="42"/>
        <v>0</v>
      </c>
    </row>
    <row r="513" spans="1:14" ht="94.5" x14ac:dyDescent="0.25">
      <c r="A513" s="281"/>
      <c r="B513" s="33">
        <f t="shared" si="43"/>
        <v>45</v>
      </c>
      <c r="C513" s="103" t="s">
        <v>842</v>
      </c>
      <c r="D513" s="134" t="s">
        <v>18</v>
      </c>
      <c r="E513" s="102" t="s">
        <v>1095</v>
      </c>
      <c r="F513" s="124">
        <f t="shared" si="41"/>
        <v>162.5</v>
      </c>
      <c r="G513" s="125"/>
      <c r="H513" s="125"/>
      <c r="I513" s="125">
        <v>162.5</v>
      </c>
      <c r="J513" s="125"/>
      <c r="K513" s="125"/>
      <c r="L513" s="102" t="s">
        <v>20</v>
      </c>
      <c r="M513" s="105">
        <v>50</v>
      </c>
      <c r="N513" s="139">
        <f t="shared" si="42"/>
        <v>0</v>
      </c>
    </row>
    <row r="514" spans="1:14" ht="95.25" customHeight="1" x14ac:dyDescent="0.25">
      <c r="A514" s="281"/>
      <c r="B514" s="33">
        <f t="shared" si="43"/>
        <v>46</v>
      </c>
      <c r="C514" s="103" t="s">
        <v>37</v>
      </c>
      <c r="D514" s="134" t="s">
        <v>18</v>
      </c>
      <c r="E514" s="102" t="s">
        <v>1095</v>
      </c>
      <c r="F514" s="124">
        <f t="shared" si="41"/>
        <v>7.8</v>
      </c>
      <c r="G514" s="125"/>
      <c r="H514" s="125"/>
      <c r="I514" s="125">
        <v>7.8</v>
      </c>
      <c r="J514" s="125"/>
      <c r="K514" s="125"/>
      <c r="L514" s="102" t="s">
        <v>20</v>
      </c>
      <c r="M514" s="105">
        <v>3</v>
      </c>
      <c r="N514" s="139">
        <f t="shared" si="42"/>
        <v>0</v>
      </c>
    </row>
    <row r="515" spans="1:14" ht="88.5" customHeight="1" x14ac:dyDescent="0.25">
      <c r="A515" s="281"/>
      <c r="B515" s="33">
        <f t="shared" si="43"/>
        <v>47</v>
      </c>
      <c r="C515" s="103" t="s">
        <v>1188</v>
      </c>
      <c r="D515" s="134" t="s">
        <v>18</v>
      </c>
      <c r="E515" s="102" t="s">
        <v>1095</v>
      </c>
      <c r="F515" s="124">
        <f t="shared" si="41"/>
        <v>350</v>
      </c>
      <c r="G515" s="125"/>
      <c r="H515" s="125"/>
      <c r="I515" s="125">
        <v>350</v>
      </c>
      <c r="J515" s="125"/>
      <c r="K515" s="125"/>
      <c r="L515" s="102" t="s">
        <v>1103</v>
      </c>
      <c r="M515" s="105">
        <v>4</v>
      </c>
      <c r="N515" s="139">
        <f t="shared" si="42"/>
        <v>0</v>
      </c>
    </row>
    <row r="516" spans="1:14" ht="121.5" customHeight="1" x14ac:dyDescent="0.25">
      <c r="A516" s="281"/>
      <c r="B516" s="33">
        <f t="shared" si="43"/>
        <v>48</v>
      </c>
      <c r="C516" s="103" t="s">
        <v>843</v>
      </c>
      <c r="D516" s="134" t="s">
        <v>18</v>
      </c>
      <c r="E516" s="102" t="s">
        <v>1095</v>
      </c>
      <c r="F516" s="124">
        <f t="shared" si="41"/>
        <v>684.5</v>
      </c>
      <c r="G516" s="125"/>
      <c r="H516" s="125"/>
      <c r="I516" s="125">
        <v>684.5</v>
      </c>
      <c r="J516" s="125"/>
      <c r="K516" s="125"/>
      <c r="L516" s="102" t="s">
        <v>20</v>
      </c>
      <c r="M516" s="105">
        <v>520</v>
      </c>
      <c r="N516" s="139">
        <f t="shared" si="42"/>
        <v>0</v>
      </c>
    </row>
    <row r="517" spans="1:14" ht="78.75" x14ac:dyDescent="0.25">
      <c r="A517" s="281"/>
      <c r="B517" s="33">
        <f t="shared" si="43"/>
        <v>49</v>
      </c>
      <c r="C517" s="103" t="s">
        <v>619</v>
      </c>
      <c r="D517" s="134" t="s">
        <v>18</v>
      </c>
      <c r="E517" s="102" t="s">
        <v>1095</v>
      </c>
      <c r="F517" s="124">
        <f t="shared" si="41"/>
        <v>10</v>
      </c>
      <c r="G517" s="125"/>
      <c r="H517" s="125"/>
      <c r="I517" s="125">
        <v>10</v>
      </c>
      <c r="J517" s="125"/>
      <c r="K517" s="125"/>
      <c r="L517" s="102" t="s">
        <v>620</v>
      </c>
      <c r="M517" s="105">
        <v>2</v>
      </c>
      <c r="N517" s="139">
        <f t="shared" si="42"/>
        <v>0</v>
      </c>
    </row>
    <row r="518" spans="1:14" ht="141" customHeight="1" x14ac:dyDescent="0.25">
      <c r="A518" s="281"/>
      <c r="B518" s="33">
        <f t="shared" si="43"/>
        <v>50</v>
      </c>
      <c r="C518" s="103" t="s">
        <v>1104</v>
      </c>
      <c r="D518" s="134" t="s">
        <v>18</v>
      </c>
      <c r="E518" s="102" t="s">
        <v>1095</v>
      </c>
      <c r="F518" s="124">
        <f t="shared" si="41"/>
        <v>3.1</v>
      </c>
      <c r="G518" s="125"/>
      <c r="H518" s="125"/>
      <c r="I518" s="125">
        <v>3.1</v>
      </c>
      <c r="J518" s="125"/>
      <c r="K518" s="125"/>
      <c r="L518" s="102" t="s">
        <v>621</v>
      </c>
      <c r="M518" s="105">
        <v>2</v>
      </c>
      <c r="N518" s="139">
        <f t="shared" si="42"/>
        <v>0</v>
      </c>
    </row>
    <row r="519" spans="1:14" ht="78.75" x14ac:dyDescent="0.25">
      <c r="A519" s="281"/>
      <c r="B519" s="33">
        <f t="shared" si="43"/>
        <v>51</v>
      </c>
      <c r="C519" s="103" t="s">
        <v>34</v>
      </c>
      <c r="D519" s="134" t="s">
        <v>18</v>
      </c>
      <c r="E519" s="102" t="s">
        <v>1095</v>
      </c>
      <c r="F519" s="124">
        <f t="shared" si="41"/>
        <v>420.6</v>
      </c>
      <c r="G519" s="125"/>
      <c r="H519" s="125"/>
      <c r="I519" s="125">
        <v>420.6</v>
      </c>
      <c r="J519" s="125"/>
      <c r="K519" s="125"/>
      <c r="L519" s="102" t="s">
        <v>20</v>
      </c>
      <c r="M519" s="105">
        <v>440</v>
      </c>
      <c r="N519" s="139">
        <f t="shared" si="42"/>
        <v>0</v>
      </c>
    </row>
    <row r="520" spans="1:14" ht="78.75" x14ac:dyDescent="0.25">
      <c r="A520" s="281"/>
      <c r="B520" s="33">
        <f t="shared" si="43"/>
        <v>52</v>
      </c>
      <c r="C520" s="103" t="s">
        <v>1189</v>
      </c>
      <c r="D520" s="134" t="s">
        <v>18</v>
      </c>
      <c r="E520" s="102" t="s">
        <v>1095</v>
      </c>
      <c r="F520" s="124">
        <f t="shared" si="41"/>
        <v>25</v>
      </c>
      <c r="G520" s="125"/>
      <c r="H520" s="125"/>
      <c r="I520" s="125">
        <v>25</v>
      </c>
      <c r="J520" s="125"/>
      <c r="K520" s="125"/>
      <c r="L520" s="102" t="s">
        <v>1296</v>
      </c>
      <c r="M520" s="105" t="s">
        <v>50</v>
      </c>
      <c r="N520" s="139">
        <f t="shared" si="42"/>
        <v>0</v>
      </c>
    </row>
    <row r="521" spans="1:14" ht="78.75" x14ac:dyDescent="0.25">
      <c r="A521" s="281"/>
      <c r="B521" s="33">
        <f t="shared" si="43"/>
        <v>53</v>
      </c>
      <c r="C521" s="103" t="s">
        <v>1190</v>
      </c>
      <c r="D521" s="134" t="s">
        <v>18</v>
      </c>
      <c r="E521" s="102" t="s">
        <v>1095</v>
      </c>
      <c r="F521" s="124">
        <f t="shared" si="41"/>
        <v>65</v>
      </c>
      <c r="G521" s="125"/>
      <c r="H521" s="125"/>
      <c r="I521" s="125">
        <v>65</v>
      </c>
      <c r="J521" s="125"/>
      <c r="K521" s="125"/>
      <c r="L521" s="102" t="s">
        <v>20</v>
      </c>
      <c r="M521" s="105" t="s">
        <v>1191</v>
      </c>
      <c r="N521" s="139">
        <f t="shared" si="42"/>
        <v>0</v>
      </c>
    </row>
    <row r="522" spans="1:14" ht="78.75" x14ac:dyDescent="0.25">
      <c r="A522" s="281"/>
      <c r="B522" s="33">
        <f t="shared" si="43"/>
        <v>54</v>
      </c>
      <c r="C522" s="103" t="s">
        <v>163</v>
      </c>
      <c r="D522" s="134" t="s">
        <v>18</v>
      </c>
      <c r="E522" s="102" t="s">
        <v>1095</v>
      </c>
      <c r="F522" s="124">
        <f t="shared" si="41"/>
        <v>5.5</v>
      </c>
      <c r="G522" s="125"/>
      <c r="H522" s="125"/>
      <c r="I522" s="125">
        <v>3.5</v>
      </c>
      <c r="J522" s="125"/>
      <c r="K522" s="125">
        <v>2</v>
      </c>
      <c r="L522" s="102" t="s">
        <v>1145</v>
      </c>
      <c r="M522" s="105">
        <v>2</v>
      </c>
      <c r="N522" s="139">
        <f t="shared" si="42"/>
        <v>0</v>
      </c>
    </row>
    <row r="523" spans="1:14" ht="78.75" x14ac:dyDescent="0.25">
      <c r="A523" s="281"/>
      <c r="B523" s="33">
        <f t="shared" si="43"/>
        <v>55</v>
      </c>
      <c r="C523" s="103" t="s">
        <v>164</v>
      </c>
      <c r="D523" s="134" t="s">
        <v>18</v>
      </c>
      <c r="E523" s="102" t="s">
        <v>1095</v>
      </c>
      <c r="F523" s="124">
        <f t="shared" si="41"/>
        <v>2</v>
      </c>
      <c r="G523" s="125"/>
      <c r="H523" s="125"/>
      <c r="I523" s="125">
        <v>2</v>
      </c>
      <c r="J523" s="125"/>
      <c r="K523" s="125"/>
      <c r="L523" s="102" t="s">
        <v>20</v>
      </c>
      <c r="M523" s="105">
        <v>5</v>
      </c>
      <c r="N523" s="139">
        <f t="shared" si="42"/>
        <v>0</v>
      </c>
    </row>
    <row r="524" spans="1:14" ht="78.75" x14ac:dyDescent="0.25">
      <c r="A524" s="281"/>
      <c r="B524" s="33">
        <f t="shared" si="43"/>
        <v>56</v>
      </c>
      <c r="C524" s="103" t="s">
        <v>622</v>
      </c>
      <c r="D524" s="134" t="s">
        <v>18</v>
      </c>
      <c r="E524" s="102" t="s">
        <v>1095</v>
      </c>
      <c r="F524" s="124">
        <f t="shared" si="41"/>
        <v>18</v>
      </c>
      <c r="G524" s="125"/>
      <c r="H524" s="125"/>
      <c r="I524" s="125">
        <v>18</v>
      </c>
      <c r="J524" s="125"/>
      <c r="K524" s="125"/>
      <c r="L524" s="102" t="s">
        <v>20</v>
      </c>
      <c r="M524" s="105" t="s">
        <v>315</v>
      </c>
      <c r="N524" s="139">
        <f t="shared" si="42"/>
        <v>0</v>
      </c>
    </row>
    <row r="525" spans="1:14" ht="83.25" customHeight="1" x14ac:dyDescent="0.25">
      <c r="A525" s="281"/>
      <c r="B525" s="33">
        <f t="shared" si="43"/>
        <v>57</v>
      </c>
      <c r="C525" s="103" t="s">
        <v>1192</v>
      </c>
      <c r="D525" s="134" t="s">
        <v>18</v>
      </c>
      <c r="E525" s="102" t="s">
        <v>1095</v>
      </c>
      <c r="F525" s="124">
        <f t="shared" si="41"/>
        <v>3290.2</v>
      </c>
      <c r="G525" s="125"/>
      <c r="H525" s="125">
        <v>1645.1</v>
      </c>
      <c r="I525" s="125">
        <v>1645.1</v>
      </c>
      <c r="J525" s="125"/>
      <c r="K525" s="125"/>
      <c r="L525" s="102" t="s">
        <v>20</v>
      </c>
      <c r="M525" s="105" t="s">
        <v>1193</v>
      </c>
      <c r="N525" s="139">
        <f t="shared" si="42"/>
        <v>0</v>
      </c>
    </row>
    <row r="526" spans="1:14" ht="120" customHeight="1" x14ac:dyDescent="0.25">
      <c r="A526" s="281"/>
      <c r="B526" s="33">
        <f t="shared" si="43"/>
        <v>58</v>
      </c>
      <c r="C526" s="103" t="s">
        <v>1194</v>
      </c>
      <c r="D526" s="134" t="s">
        <v>18</v>
      </c>
      <c r="E526" s="102" t="s">
        <v>1095</v>
      </c>
      <c r="F526" s="124">
        <f t="shared" si="41"/>
        <v>70</v>
      </c>
      <c r="G526" s="125"/>
      <c r="H526" s="125"/>
      <c r="I526" s="125">
        <v>70</v>
      </c>
      <c r="J526" s="125"/>
      <c r="K526" s="125"/>
      <c r="L526" s="102" t="s">
        <v>20</v>
      </c>
      <c r="M526" s="105" t="s">
        <v>1193</v>
      </c>
      <c r="N526" s="139">
        <f t="shared" si="42"/>
        <v>0</v>
      </c>
    </row>
    <row r="527" spans="1:14" ht="84.75" customHeight="1" x14ac:dyDescent="0.25">
      <c r="A527" s="281"/>
      <c r="B527" s="33">
        <f t="shared" si="43"/>
        <v>59</v>
      </c>
      <c r="C527" s="103" t="s">
        <v>1195</v>
      </c>
      <c r="D527" s="134" t="s">
        <v>18</v>
      </c>
      <c r="E527" s="102" t="s">
        <v>1095</v>
      </c>
      <c r="F527" s="124">
        <f t="shared" si="41"/>
        <v>240</v>
      </c>
      <c r="G527" s="125"/>
      <c r="H527" s="125">
        <v>240</v>
      </c>
      <c r="I527" s="125"/>
      <c r="J527" s="125"/>
      <c r="K527" s="125"/>
      <c r="L527" s="102" t="s">
        <v>20</v>
      </c>
      <c r="M527" s="105" t="s">
        <v>1196</v>
      </c>
      <c r="N527" s="139">
        <f t="shared" si="42"/>
        <v>0</v>
      </c>
    </row>
    <row r="528" spans="1:14" ht="82.5" customHeight="1" x14ac:dyDescent="0.25">
      <c r="A528" s="281"/>
      <c r="B528" s="33">
        <f t="shared" si="43"/>
        <v>60</v>
      </c>
      <c r="C528" s="103" t="s">
        <v>1197</v>
      </c>
      <c r="D528" s="134" t="s">
        <v>18</v>
      </c>
      <c r="E528" s="102" t="s">
        <v>1095</v>
      </c>
      <c r="F528" s="124">
        <f t="shared" ref="F528:F537" si="44">SUM(G528,H528,I528,J528,K528)</f>
        <v>167.5</v>
      </c>
      <c r="G528" s="125"/>
      <c r="H528" s="125">
        <v>167.5</v>
      </c>
      <c r="I528" s="125"/>
      <c r="J528" s="125"/>
      <c r="K528" s="125"/>
      <c r="L528" s="102" t="s">
        <v>20</v>
      </c>
      <c r="M528" s="105" t="s">
        <v>314</v>
      </c>
      <c r="N528" s="139">
        <f t="shared" si="42"/>
        <v>0</v>
      </c>
    </row>
    <row r="529" spans="1:14" ht="83.25" customHeight="1" x14ac:dyDescent="0.25">
      <c r="A529" s="281"/>
      <c r="B529" s="33">
        <f t="shared" si="43"/>
        <v>61</v>
      </c>
      <c r="C529" s="103" t="s">
        <v>1198</v>
      </c>
      <c r="D529" s="134" t="s">
        <v>18</v>
      </c>
      <c r="E529" s="102" t="s">
        <v>1095</v>
      </c>
      <c r="F529" s="124">
        <f t="shared" si="44"/>
        <v>0.6</v>
      </c>
      <c r="G529" s="125"/>
      <c r="H529" s="125">
        <v>0.6</v>
      </c>
      <c r="I529" s="125"/>
      <c r="J529" s="125"/>
      <c r="K529" s="125"/>
      <c r="L529" s="102" t="s">
        <v>20</v>
      </c>
      <c r="M529" s="105" t="s">
        <v>50</v>
      </c>
      <c r="N529" s="139">
        <f t="shared" si="42"/>
        <v>0</v>
      </c>
    </row>
    <row r="530" spans="1:14" ht="138" customHeight="1" x14ac:dyDescent="0.25">
      <c r="A530" s="281"/>
      <c r="B530" s="33">
        <f t="shared" si="43"/>
        <v>62</v>
      </c>
      <c r="C530" s="103" t="s">
        <v>1199</v>
      </c>
      <c r="D530" s="134" t="s">
        <v>18</v>
      </c>
      <c r="E530" s="102" t="s">
        <v>1095</v>
      </c>
      <c r="F530" s="124">
        <f t="shared" si="44"/>
        <v>519.70000000000005</v>
      </c>
      <c r="G530" s="125"/>
      <c r="H530" s="125">
        <v>519.70000000000005</v>
      </c>
      <c r="I530" s="125"/>
      <c r="J530" s="125"/>
      <c r="K530" s="125"/>
      <c r="L530" s="102" t="s">
        <v>20</v>
      </c>
      <c r="M530" s="105" t="s">
        <v>1200</v>
      </c>
      <c r="N530" s="139">
        <f t="shared" si="42"/>
        <v>0</v>
      </c>
    </row>
    <row r="531" spans="1:14" ht="185.25" customHeight="1" x14ac:dyDescent="0.25">
      <c r="A531" s="281"/>
      <c r="B531" s="33">
        <f t="shared" si="43"/>
        <v>63</v>
      </c>
      <c r="C531" s="103" t="s">
        <v>1297</v>
      </c>
      <c r="D531" s="134" t="s">
        <v>18</v>
      </c>
      <c r="E531" s="102" t="s">
        <v>1095</v>
      </c>
      <c r="F531" s="124">
        <f t="shared" si="44"/>
        <v>298.8</v>
      </c>
      <c r="G531" s="125"/>
      <c r="H531" s="125">
        <v>298.8</v>
      </c>
      <c r="I531" s="125"/>
      <c r="J531" s="125"/>
      <c r="K531" s="125"/>
      <c r="L531" s="102" t="s">
        <v>20</v>
      </c>
      <c r="M531" s="105" t="s">
        <v>1201</v>
      </c>
      <c r="N531" s="139">
        <f t="shared" si="42"/>
        <v>0</v>
      </c>
    </row>
    <row r="532" spans="1:14" ht="116.25" customHeight="1" x14ac:dyDescent="0.25">
      <c r="A532" s="281"/>
      <c r="B532" s="33">
        <f t="shared" si="43"/>
        <v>64</v>
      </c>
      <c r="C532" s="103" t="s">
        <v>1202</v>
      </c>
      <c r="D532" s="134" t="s">
        <v>18</v>
      </c>
      <c r="E532" s="102" t="s">
        <v>1095</v>
      </c>
      <c r="F532" s="124">
        <f t="shared" si="44"/>
        <v>37.4</v>
      </c>
      <c r="G532" s="125"/>
      <c r="H532" s="125">
        <v>37.4</v>
      </c>
      <c r="I532" s="125"/>
      <c r="J532" s="125"/>
      <c r="K532" s="125"/>
      <c r="L532" s="102" t="s">
        <v>20</v>
      </c>
      <c r="M532" s="105" t="s">
        <v>319</v>
      </c>
      <c r="N532" s="139">
        <f t="shared" si="42"/>
        <v>0</v>
      </c>
    </row>
    <row r="533" spans="1:14" ht="102.75" customHeight="1" x14ac:dyDescent="0.25">
      <c r="A533" s="281"/>
      <c r="B533" s="33">
        <f t="shared" si="43"/>
        <v>65</v>
      </c>
      <c r="C533" s="103" t="s">
        <v>1203</v>
      </c>
      <c r="D533" s="134" t="s">
        <v>18</v>
      </c>
      <c r="E533" s="102" t="s">
        <v>1095</v>
      </c>
      <c r="F533" s="124">
        <f t="shared" si="44"/>
        <v>110</v>
      </c>
      <c r="G533" s="125"/>
      <c r="H533" s="125">
        <v>110</v>
      </c>
      <c r="I533" s="125"/>
      <c r="J533" s="125"/>
      <c r="K533" s="125"/>
      <c r="L533" s="102" t="s">
        <v>20</v>
      </c>
      <c r="M533" s="105" t="s">
        <v>1204</v>
      </c>
      <c r="N533" s="139">
        <f t="shared" si="42"/>
        <v>0</v>
      </c>
    </row>
    <row r="534" spans="1:14" ht="83.25" customHeight="1" x14ac:dyDescent="0.25">
      <c r="A534" s="281"/>
      <c r="B534" s="33">
        <f t="shared" si="43"/>
        <v>66</v>
      </c>
      <c r="C534" s="103" t="s">
        <v>1157</v>
      </c>
      <c r="D534" s="134" t="s">
        <v>18</v>
      </c>
      <c r="E534" s="102" t="s">
        <v>1095</v>
      </c>
      <c r="F534" s="124">
        <f t="shared" si="44"/>
        <v>72</v>
      </c>
      <c r="G534" s="124"/>
      <c r="H534" s="125"/>
      <c r="I534" s="125">
        <v>72</v>
      </c>
      <c r="J534" s="125"/>
      <c r="K534" s="125"/>
      <c r="L534" s="102" t="s">
        <v>625</v>
      </c>
      <c r="M534" s="105">
        <v>98</v>
      </c>
      <c r="N534" s="139">
        <f t="shared" ref="N534:N536" si="45">F534-G534-H534-I534-J534-K534</f>
        <v>0</v>
      </c>
    </row>
    <row r="535" spans="1:14" ht="138" customHeight="1" x14ac:dyDescent="0.25">
      <c r="A535" s="281"/>
      <c r="B535" s="33">
        <f t="shared" si="43"/>
        <v>67</v>
      </c>
      <c r="C535" s="103" t="s">
        <v>844</v>
      </c>
      <c r="D535" s="134" t="s">
        <v>18</v>
      </c>
      <c r="E535" s="102" t="s">
        <v>1095</v>
      </c>
      <c r="F535" s="124">
        <f t="shared" si="44"/>
        <v>3</v>
      </c>
      <c r="G535" s="124"/>
      <c r="H535" s="125"/>
      <c r="I535" s="125">
        <v>3</v>
      </c>
      <c r="J535" s="125"/>
      <c r="K535" s="125"/>
      <c r="L535" s="102" t="s">
        <v>626</v>
      </c>
      <c r="M535" s="105">
        <v>1</v>
      </c>
      <c r="N535" s="139">
        <f t="shared" si="45"/>
        <v>0</v>
      </c>
    </row>
    <row r="536" spans="1:14" ht="88.5" customHeight="1" x14ac:dyDescent="0.25">
      <c r="A536" s="282"/>
      <c r="B536" s="33">
        <f t="shared" si="43"/>
        <v>68</v>
      </c>
      <c r="C536" s="103" t="s">
        <v>624</v>
      </c>
      <c r="D536" s="134" t="s">
        <v>18</v>
      </c>
      <c r="E536" s="102" t="s">
        <v>1095</v>
      </c>
      <c r="F536" s="124">
        <f t="shared" si="44"/>
        <v>120</v>
      </c>
      <c r="G536" s="125"/>
      <c r="H536" s="125"/>
      <c r="I536" s="124">
        <v>120</v>
      </c>
      <c r="J536" s="125"/>
      <c r="K536" s="125"/>
      <c r="L536" s="102" t="s">
        <v>627</v>
      </c>
      <c r="M536" s="105" t="s">
        <v>317</v>
      </c>
      <c r="N536" s="139">
        <f t="shared" si="45"/>
        <v>0</v>
      </c>
    </row>
    <row r="537" spans="1:14" ht="160.5" customHeight="1" x14ac:dyDescent="0.25">
      <c r="A537" s="21" t="s">
        <v>1355</v>
      </c>
      <c r="B537" s="256">
        <v>69</v>
      </c>
      <c r="C537" s="103" t="s">
        <v>1354</v>
      </c>
      <c r="D537" s="257" t="s">
        <v>1351</v>
      </c>
      <c r="E537" s="102" t="s">
        <v>1352</v>
      </c>
      <c r="F537" s="124">
        <f t="shared" si="44"/>
        <v>83.7</v>
      </c>
      <c r="G537" s="125"/>
      <c r="H537" s="125"/>
      <c r="I537" s="124"/>
      <c r="J537" s="125"/>
      <c r="K537" s="125">
        <v>83.7</v>
      </c>
      <c r="L537" s="102" t="s">
        <v>1353</v>
      </c>
      <c r="M537" s="105" t="s">
        <v>1201</v>
      </c>
      <c r="N537" s="139"/>
    </row>
    <row r="538" spans="1:14" ht="17.25" customHeight="1" x14ac:dyDescent="0.25">
      <c r="A538" s="62"/>
      <c r="B538" s="150"/>
      <c r="C538" s="2" t="s">
        <v>6</v>
      </c>
      <c r="D538" s="96"/>
      <c r="E538" s="5"/>
      <c r="F538" s="5">
        <f>SUM(F469:F537)</f>
        <v>405967.01</v>
      </c>
      <c r="G538" s="5">
        <f t="shared" ref="G538:K538" si="46">SUM(G469:G537)</f>
        <v>339955.31000000006</v>
      </c>
      <c r="H538" s="5">
        <f t="shared" si="46"/>
        <v>3019.1</v>
      </c>
      <c r="I538" s="5">
        <f t="shared" si="46"/>
        <v>62906.9</v>
      </c>
      <c r="J538" s="5"/>
      <c r="K538" s="5">
        <f t="shared" si="46"/>
        <v>85.7</v>
      </c>
      <c r="L538" s="63"/>
      <c r="M538" s="99"/>
      <c r="N538" s="139">
        <f>F538-G538-H538-I538-J538-K538</f>
        <v>-4.6568970901716966E-11</v>
      </c>
    </row>
    <row r="539" spans="1:14" s="27" customFormat="1" ht="24" customHeight="1" x14ac:dyDescent="0.25">
      <c r="A539" s="273" t="s">
        <v>1105</v>
      </c>
      <c r="B539" s="273"/>
      <c r="C539" s="273"/>
      <c r="D539" s="273"/>
      <c r="E539" s="273"/>
      <c r="F539" s="273"/>
      <c r="G539" s="273"/>
      <c r="H539" s="273"/>
      <c r="I539" s="273"/>
      <c r="J539" s="273"/>
      <c r="K539" s="273"/>
      <c r="L539" s="273"/>
      <c r="M539" s="273"/>
    </row>
    <row r="540" spans="1:14" s="27" customFormat="1" ht="131.25" customHeight="1" x14ac:dyDescent="0.25">
      <c r="A540" s="280" t="s">
        <v>125</v>
      </c>
      <c r="B540" s="64" t="s">
        <v>46</v>
      </c>
      <c r="C540" s="1" t="s">
        <v>447</v>
      </c>
      <c r="D540" s="91" t="s">
        <v>18</v>
      </c>
      <c r="E540" s="92" t="s">
        <v>448</v>
      </c>
      <c r="F540" s="97">
        <f t="shared" ref="F540:F550" si="47">G540+H540+I540+J540+K540</f>
        <v>300</v>
      </c>
      <c r="G540" s="97"/>
      <c r="H540" s="97"/>
      <c r="I540" s="97">
        <v>300</v>
      </c>
      <c r="J540" s="97"/>
      <c r="K540" s="97"/>
      <c r="L540" s="92" t="s">
        <v>449</v>
      </c>
      <c r="M540" s="82">
        <v>15</v>
      </c>
    </row>
    <row r="541" spans="1:14" s="27" customFormat="1" ht="132" customHeight="1" x14ac:dyDescent="0.25">
      <c r="A541" s="281"/>
      <c r="B541" s="64">
        <f>B540+1</f>
        <v>2</v>
      </c>
      <c r="C541" s="1" t="s">
        <v>450</v>
      </c>
      <c r="D541" s="91" t="s">
        <v>18</v>
      </c>
      <c r="E541" s="92" t="s">
        <v>448</v>
      </c>
      <c r="F541" s="97">
        <f t="shared" si="47"/>
        <v>500</v>
      </c>
      <c r="G541" s="97"/>
      <c r="H541" s="97"/>
      <c r="I541" s="97">
        <v>500</v>
      </c>
      <c r="J541" s="97"/>
      <c r="K541" s="97"/>
      <c r="L541" s="92" t="s">
        <v>845</v>
      </c>
      <c r="M541" s="82">
        <v>3</v>
      </c>
    </row>
    <row r="542" spans="1:14" s="27" customFormat="1" ht="126" customHeight="1" x14ac:dyDescent="0.25">
      <c r="A542" s="281"/>
      <c r="B542" s="64">
        <f t="shared" ref="B542:B580" si="48">B541+1</f>
        <v>3</v>
      </c>
      <c r="C542" s="1" t="s">
        <v>451</v>
      </c>
      <c r="D542" s="91" t="s">
        <v>18</v>
      </c>
      <c r="E542" s="92" t="s">
        <v>448</v>
      </c>
      <c r="F542" s="97">
        <f t="shared" si="47"/>
        <v>450</v>
      </c>
      <c r="G542" s="97"/>
      <c r="H542" s="97"/>
      <c r="I542" s="97">
        <v>450</v>
      </c>
      <c r="J542" s="97"/>
      <c r="K542" s="97"/>
      <c r="L542" s="65" t="s">
        <v>452</v>
      </c>
      <c r="M542" s="82">
        <v>3</v>
      </c>
    </row>
    <row r="543" spans="1:14" s="27" customFormat="1" ht="139.5" customHeight="1" x14ac:dyDescent="0.25">
      <c r="A543" s="281"/>
      <c r="B543" s="64">
        <f t="shared" si="48"/>
        <v>4</v>
      </c>
      <c r="C543" s="1" t="s">
        <v>454</v>
      </c>
      <c r="D543" s="91" t="s">
        <v>18</v>
      </c>
      <c r="E543" s="92" t="s">
        <v>453</v>
      </c>
      <c r="F543" s="97">
        <f t="shared" si="47"/>
        <v>7309.7</v>
      </c>
      <c r="G543" s="97"/>
      <c r="H543" s="97"/>
      <c r="I543" s="97">
        <v>6700</v>
      </c>
      <c r="J543" s="97"/>
      <c r="K543" s="97">
        <v>609.70000000000005</v>
      </c>
      <c r="L543" s="65" t="s">
        <v>386</v>
      </c>
      <c r="M543" s="82">
        <v>10</v>
      </c>
    </row>
    <row r="544" spans="1:14" s="27" customFormat="1" ht="128.25" customHeight="1" x14ac:dyDescent="0.25">
      <c r="A544" s="281"/>
      <c r="B544" s="64">
        <f t="shared" si="48"/>
        <v>5</v>
      </c>
      <c r="C544" s="1" t="s">
        <v>455</v>
      </c>
      <c r="D544" s="91" t="s">
        <v>18</v>
      </c>
      <c r="E544" s="92" t="s">
        <v>453</v>
      </c>
      <c r="F544" s="97">
        <f t="shared" si="47"/>
        <v>1200.0999999999999</v>
      </c>
      <c r="G544" s="97"/>
      <c r="H544" s="97"/>
      <c r="I544" s="97">
        <v>1100</v>
      </c>
      <c r="J544" s="97"/>
      <c r="K544" s="97">
        <v>100.1</v>
      </c>
      <c r="L544" s="65" t="s">
        <v>386</v>
      </c>
      <c r="M544" s="82">
        <v>4</v>
      </c>
    </row>
    <row r="545" spans="1:13" s="27" customFormat="1" ht="126" customHeight="1" x14ac:dyDescent="0.25">
      <c r="A545" s="281"/>
      <c r="B545" s="64">
        <f t="shared" si="48"/>
        <v>6</v>
      </c>
      <c r="C545" s="1" t="s">
        <v>1303</v>
      </c>
      <c r="D545" s="91" t="s">
        <v>18</v>
      </c>
      <c r="E545" s="92" t="s">
        <v>453</v>
      </c>
      <c r="F545" s="97">
        <f t="shared" si="47"/>
        <v>6109.6</v>
      </c>
      <c r="G545" s="97"/>
      <c r="H545" s="97"/>
      <c r="I545" s="97">
        <v>5600</v>
      </c>
      <c r="J545" s="97"/>
      <c r="K545" s="97">
        <v>509.6</v>
      </c>
      <c r="L545" s="65" t="s">
        <v>386</v>
      </c>
      <c r="M545" s="82" t="s">
        <v>313</v>
      </c>
    </row>
    <row r="546" spans="1:13" s="27" customFormat="1" ht="128.25" customHeight="1" x14ac:dyDescent="0.25">
      <c r="A546" s="281"/>
      <c r="B546" s="64">
        <f t="shared" si="48"/>
        <v>7</v>
      </c>
      <c r="C546" s="1" t="s">
        <v>456</v>
      </c>
      <c r="D546" s="91" t="s">
        <v>18</v>
      </c>
      <c r="E546" s="92" t="s">
        <v>453</v>
      </c>
      <c r="F546" s="97">
        <f t="shared" si="47"/>
        <v>872.8</v>
      </c>
      <c r="G546" s="97"/>
      <c r="H546" s="97"/>
      <c r="I546" s="97">
        <v>800</v>
      </c>
      <c r="J546" s="97"/>
      <c r="K546" s="97">
        <v>72.8</v>
      </c>
      <c r="L546" s="65" t="s">
        <v>386</v>
      </c>
      <c r="M546" s="82" t="s">
        <v>50</v>
      </c>
    </row>
    <row r="547" spans="1:13" s="27" customFormat="1" ht="126" customHeight="1" x14ac:dyDescent="0.25">
      <c r="A547" s="281"/>
      <c r="B547" s="64">
        <f t="shared" si="48"/>
        <v>8</v>
      </c>
      <c r="C547" s="1" t="s">
        <v>457</v>
      </c>
      <c r="D547" s="91" t="s">
        <v>18</v>
      </c>
      <c r="E547" s="92" t="s">
        <v>453</v>
      </c>
      <c r="F547" s="97">
        <f t="shared" si="47"/>
        <v>545.5</v>
      </c>
      <c r="G547" s="97"/>
      <c r="H547" s="97"/>
      <c r="I547" s="97">
        <v>500</v>
      </c>
      <c r="J547" s="97"/>
      <c r="K547" s="97">
        <v>45.5</v>
      </c>
      <c r="L547" s="65" t="s">
        <v>386</v>
      </c>
      <c r="M547" s="82">
        <v>3</v>
      </c>
    </row>
    <row r="548" spans="1:13" s="27" customFormat="1" ht="132" customHeight="1" x14ac:dyDescent="0.25">
      <c r="A548" s="281"/>
      <c r="B548" s="64">
        <f t="shared" si="48"/>
        <v>9</v>
      </c>
      <c r="C548" s="1" t="s">
        <v>458</v>
      </c>
      <c r="D548" s="91" t="s">
        <v>18</v>
      </c>
      <c r="E548" s="92" t="s">
        <v>453</v>
      </c>
      <c r="F548" s="97">
        <f t="shared" si="47"/>
        <v>545.5</v>
      </c>
      <c r="G548" s="97"/>
      <c r="H548" s="97"/>
      <c r="I548" s="97">
        <v>500</v>
      </c>
      <c r="J548" s="97"/>
      <c r="K548" s="97">
        <v>45.5</v>
      </c>
      <c r="L548" s="65" t="s">
        <v>386</v>
      </c>
      <c r="M548" s="82">
        <v>4</v>
      </c>
    </row>
    <row r="549" spans="1:13" s="27" customFormat="1" ht="129" customHeight="1" x14ac:dyDescent="0.25">
      <c r="A549" s="281"/>
      <c r="B549" s="64">
        <f t="shared" si="48"/>
        <v>10</v>
      </c>
      <c r="C549" s="1" t="s">
        <v>459</v>
      </c>
      <c r="D549" s="91" t="s">
        <v>18</v>
      </c>
      <c r="E549" s="92" t="s">
        <v>453</v>
      </c>
      <c r="F549" s="97">
        <f t="shared" si="47"/>
        <v>3877.8</v>
      </c>
      <c r="G549" s="97"/>
      <c r="H549" s="97"/>
      <c r="I549" s="97">
        <v>3500</v>
      </c>
      <c r="J549" s="97"/>
      <c r="K549" s="97">
        <v>377.8</v>
      </c>
      <c r="L549" s="65" t="s">
        <v>386</v>
      </c>
      <c r="M549" s="82">
        <v>10</v>
      </c>
    </row>
    <row r="550" spans="1:13" s="27" customFormat="1" ht="150.75" customHeight="1" x14ac:dyDescent="0.25">
      <c r="A550" s="281"/>
      <c r="B550" s="64">
        <f>B549+1</f>
        <v>11</v>
      </c>
      <c r="C550" s="248" t="s">
        <v>1305</v>
      </c>
      <c r="D550" s="253" t="s">
        <v>18</v>
      </c>
      <c r="E550" s="244" t="s">
        <v>1306</v>
      </c>
      <c r="F550" s="254">
        <f t="shared" si="47"/>
        <v>42000</v>
      </c>
      <c r="G550" s="254">
        <v>21000</v>
      </c>
      <c r="H550" s="254"/>
      <c r="I550" s="250">
        <v>21000</v>
      </c>
      <c r="J550" s="66"/>
      <c r="K550" s="249"/>
      <c r="L550" s="251" t="s">
        <v>1307</v>
      </c>
      <c r="M550" s="252" t="s">
        <v>1340</v>
      </c>
    </row>
    <row r="551" spans="1:13" s="27" customFormat="1" ht="129" customHeight="1" x14ac:dyDescent="0.25">
      <c r="A551" s="281"/>
      <c r="B551" s="64">
        <f>B550+1</f>
        <v>12</v>
      </c>
      <c r="C551" s="246" t="s">
        <v>1341</v>
      </c>
      <c r="D551" s="245" t="s">
        <v>18</v>
      </c>
      <c r="E551" s="245" t="s">
        <v>1356</v>
      </c>
      <c r="F551" s="66">
        <v>1400</v>
      </c>
      <c r="G551" s="66"/>
      <c r="H551" s="66"/>
      <c r="I551" s="66">
        <v>1400</v>
      </c>
      <c r="J551" s="66"/>
      <c r="K551" s="255"/>
      <c r="L551" s="246" t="s">
        <v>1342</v>
      </c>
      <c r="M551" s="245">
        <v>500</v>
      </c>
    </row>
    <row r="552" spans="1:13" s="27" customFormat="1" ht="127.5" customHeight="1" x14ac:dyDescent="0.25">
      <c r="A552" s="282"/>
      <c r="B552" s="64">
        <f t="shared" ref="B552:B553" si="49">B551+1</f>
        <v>13</v>
      </c>
      <c r="C552" s="246" t="s">
        <v>1343</v>
      </c>
      <c r="D552" s="245" t="s">
        <v>18</v>
      </c>
      <c r="E552" s="258" t="s">
        <v>1356</v>
      </c>
      <c r="F552" s="66">
        <v>250</v>
      </c>
      <c r="G552" s="66"/>
      <c r="H552" s="66"/>
      <c r="I552" s="66">
        <v>250</v>
      </c>
      <c r="J552" s="66"/>
      <c r="K552" s="255"/>
      <c r="L552" s="246" t="s">
        <v>1344</v>
      </c>
      <c r="M552" s="245">
        <v>360</v>
      </c>
    </row>
    <row r="553" spans="1:13" s="27" customFormat="1" ht="131.25" customHeight="1" x14ac:dyDescent="0.25">
      <c r="A553" s="280" t="s">
        <v>126</v>
      </c>
      <c r="B553" s="64">
        <f t="shared" si="49"/>
        <v>14</v>
      </c>
      <c r="C553" s="1" t="s">
        <v>460</v>
      </c>
      <c r="D553" s="91" t="s">
        <v>18</v>
      </c>
      <c r="E553" s="92" t="s">
        <v>461</v>
      </c>
      <c r="F553" s="4">
        <f>G553+H553+I553+J553+K553</f>
        <v>100</v>
      </c>
      <c r="G553" s="97"/>
      <c r="H553" s="97"/>
      <c r="I553" s="97"/>
      <c r="J553" s="97">
        <v>100</v>
      </c>
      <c r="K553" s="97"/>
      <c r="L553" s="91" t="s">
        <v>462</v>
      </c>
      <c r="M553" s="82">
        <v>2</v>
      </c>
    </row>
    <row r="554" spans="1:13" s="27" customFormat="1" ht="126.75" customHeight="1" x14ac:dyDescent="0.25">
      <c r="A554" s="281"/>
      <c r="B554" s="64">
        <f t="shared" si="48"/>
        <v>15</v>
      </c>
      <c r="C554" s="95" t="s">
        <v>463</v>
      </c>
      <c r="D554" s="91" t="s">
        <v>18</v>
      </c>
      <c r="E554" s="91" t="s">
        <v>461</v>
      </c>
      <c r="F554" s="97">
        <f t="shared" ref="F554:F568" si="50">G554+H554+I554+J554+K554</f>
        <v>9800</v>
      </c>
      <c r="G554" s="97"/>
      <c r="H554" s="97"/>
      <c r="I554" s="97">
        <v>5000</v>
      </c>
      <c r="J554" s="97">
        <v>4800</v>
      </c>
      <c r="K554" s="97"/>
      <c r="L554" s="91" t="s">
        <v>464</v>
      </c>
      <c r="M554" s="82">
        <v>9</v>
      </c>
    </row>
    <row r="555" spans="1:13" s="27" customFormat="1" ht="125.25" customHeight="1" x14ac:dyDescent="0.25">
      <c r="A555" s="281"/>
      <c r="B555" s="64">
        <f t="shared" si="48"/>
        <v>16</v>
      </c>
      <c r="C555" s="95" t="s">
        <v>465</v>
      </c>
      <c r="D555" s="91" t="s">
        <v>18</v>
      </c>
      <c r="E555" s="91" t="s">
        <v>461</v>
      </c>
      <c r="F555" s="97">
        <f t="shared" si="50"/>
        <v>50</v>
      </c>
      <c r="G555" s="97"/>
      <c r="H555" s="97"/>
      <c r="I555" s="97"/>
      <c r="J555" s="97">
        <v>50</v>
      </c>
      <c r="K555" s="97"/>
      <c r="L555" s="91" t="s">
        <v>466</v>
      </c>
      <c r="M555" s="82">
        <v>2</v>
      </c>
    </row>
    <row r="556" spans="1:13" s="27" customFormat="1" ht="133.5" customHeight="1" x14ac:dyDescent="0.25">
      <c r="A556" s="281"/>
      <c r="B556" s="64">
        <f t="shared" si="48"/>
        <v>17</v>
      </c>
      <c r="C556" s="95" t="s">
        <v>467</v>
      </c>
      <c r="D556" s="91" t="s">
        <v>18</v>
      </c>
      <c r="E556" s="91" t="s">
        <v>461</v>
      </c>
      <c r="F556" s="97">
        <f t="shared" si="50"/>
        <v>2000</v>
      </c>
      <c r="G556" s="97"/>
      <c r="H556" s="97"/>
      <c r="I556" s="97">
        <v>2000</v>
      </c>
      <c r="J556" s="97"/>
      <c r="K556" s="97"/>
      <c r="L556" s="91" t="s">
        <v>468</v>
      </c>
      <c r="M556" s="82">
        <v>256</v>
      </c>
    </row>
    <row r="557" spans="1:13" s="27" customFormat="1" ht="129" customHeight="1" x14ac:dyDescent="0.25">
      <c r="A557" s="281"/>
      <c r="B557" s="64">
        <f t="shared" si="48"/>
        <v>18</v>
      </c>
      <c r="C557" s="1" t="s">
        <v>469</v>
      </c>
      <c r="D557" s="91" t="s">
        <v>18</v>
      </c>
      <c r="E557" s="92" t="s">
        <v>461</v>
      </c>
      <c r="F557" s="4">
        <f t="shared" si="50"/>
        <v>100</v>
      </c>
      <c r="G557" s="97"/>
      <c r="H557" s="97"/>
      <c r="I557" s="97"/>
      <c r="J557" s="97">
        <v>100</v>
      </c>
      <c r="K557" s="97"/>
      <c r="L557" s="91" t="s">
        <v>470</v>
      </c>
      <c r="M557" s="82">
        <v>2</v>
      </c>
    </row>
    <row r="558" spans="1:13" s="27" customFormat="1" ht="128.25" customHeight="1" x14ac:dyDescent="0.25">
      <c r="A558" s="281"/>
      <c r="B558" s="64">
        <f t="shared" si="48"/>
        <v>19</v>
      </c>
      <c r="C558" s="1" t="s">
        <v>471</v>
      </c>
      <c r="D558" s="91" t="s">
        <v>18</v>
      </c>
      <c r="E558" s="92" t="s">
        <v>461</v>
      </c>
      <c r="F558" s="4">
        <f t="shared" si="50"/>
        <v>250</v>
      </c>
      <c r="G558" s="97"/>
      <c r="H558" s="97"/>
      <c r="I558" s="97"/>
      <c r="J558" s="97">
        <v>250</v>
      </c>
      <c r="K558" s="97"/>
      <c r="L558" s="91" t="s">
        <v>472</v>
      </c>
      <c r="M558" s="82">
        <v>2</v>
      </c>
    </row>
    <row r="559" spans="1:13" s="27" customFormat="1" ht="132.75" customHeight="1" x14ac:dyDescent="0.25">
      <c r="A559" s="281"/>
      <c r="B559" s="64">
        <f t="shared" si="48"/>
        <v>20</v>
      </c>
      <c r="C559" s="1" t="s">
        <v>403</v>
      </c>
      <c r="D559" s="91" t="s">
        <v>18</v>
      </c>
      <c r="E559" s="92" t="s">
        <v>461</v>
      </c>
      <c r="F559" s="4">
        <f>G559+H559+I559+J559+K559</f>
        <v>15000</v>
      </c>
      <c r="G559" s="4"/>
      <c r="H559" s="4"/>
      <c r="I559" s="232"/>
      <c r="J559" s="4"/>
      <c r="K559" s="4">
        <v>15000</v>
      </c>
      <c r="L559" s="34" t="s">
        <v>473</v>
      </c>
      <c r="M559" s="82">
        <v>2.5</v>
      </c>
    </row>
    <row r="560" spans="1:13" s="27" customFormat="1" ht="117" customHeight="1" x14ac:dyDescent="0.25">
      <c r="A560" s="281"/>
      <c r="B560" s="64">
        <f t="shared" si="48"/>
        <v>21</v>
      </c>
      <c r="C560" s="95" t="s">
        <v>474</v>
      </c>
      <c r="D560" s="91" t="s">
        <v>18</v>
      </c>
      <c r="E560" s="92" t="s">
        <v>475</v>
      </c>
      <c r="F560" s="4">
        <f t="shared" si="50"/>
        <v>5000</v>
      </c>
      <c r="G560" s="5"/>
      <c r="H560" s="5"/>
      <c r="I560" s="5"/>
      <c r="J560" s="97"/>
      <c r="K560" s="97">
        <v>5000</v>
      </c>
      <c r="L560" s="66" t="s">
        <v>1319</v>
      </c>
      <c r="M560" s="82" t="s">
        <v>476</v>
      </c>
    </row>
    <row r="561" spans="1:13" s="27" customFormat="1" ht="132.75" customHeight="1" x14ac:dyDescent="0.25">
      <c r="A561" s="281"/>
      <c r="B561" s="64">
        <f t="shared" si="48"/>
        <v>22</v>
      </c>
      <c r="C561" s="1" t="s">
        <v>477</v>
      </c>
      <c r="D561" s="91" t="s">
        <v>18</v>
      </c>
      <c r="E561" s="92" t="s">
        <v>461</v>
      </c>
      <c r="F561" s="4">
        <f t="shared" si="50"/>
        <v>200</v>
      </c>
      <c r="G561" s="5"/>
      <c r="H561" s="5"/>
      <c r="I561" s="5"/>
      <c r="J561" s="97">
        <v>100</v>
      </c>
      <c r="K561" s="97">
        <v>100</v>
      </c>
      <c r="L561" s="91" t="s">
        <v>692</v>
      </c>
      <c r="M561" s="82">
        <v>170</v>
      </c>
    </row>
    <row r="562" spans="1:13" s="27" customFormat="1" ht="135.75" customHeight="1" x14ac:dyDescent="0.25">
      <c r="A562" s="281"/>
      <c r="B562" s="64">
        <f t="shared" si="48"/>
        <v>23</v>
      </c>
      <c r="C562" s="95" t="s">
        <v>404</v>
      </c>
      <c r="D562" s="91" t="s">
        <v>18</v>
      </c>
      <c r="E562" s="92" t="s">
        <v>461</v>
      </c>
      <c r="F562" s="4">
        <f t="shared" si="50"/>
        <v>100</v>
      </c>
      <c r="G562" s="5"/>
      <c r="H562" s="5"/>
      <c r="I562" s="5"/>
      <c r="J562" s="97">
        <v>100</v>
      </c>
      <c r="K562" s="97"/>
      <c r="L562" s="66" t="s">
        <v>478</v>
      </c>
      <c r="M562" s="82">
        <v>4</v>
      </c>
    </row>
    <row r="563" spans="1:13" s="27" customFormat="1" ht="126" x14ac:dyDescent="0.25">
      <c r="A563" s="281"/>
      <c r="B563" s="64">
        <f t="shared" si="48"/>
        <v>24</v>
      </c>
      <c r="C563" s="1" t="s">
        <v>479</v>
      </c>
      <c r="D563" s="91" t="s">
        <v>18</v>
      </c>
      <c r="E563" s="92" t="s">
        <v>461</v>
      </c>
      <c r="F563" s="4">
        <f t="shared" si="50"/>
        <v>1500</v>
      </c>
      <c r="G563" s="5"/>
      <c r="H563" s="5"/>
      <c r="I563" s="97">
        <v>300</v>
      </c>
      <c r="J563" s="4">
        <v>500</v>
      </c>
      <c r="K563" s="67">
        <v>700</v>
      </c>
      <c r="L563" s="91" t="s">
        <v>302</v>
      </c>
      <c r="M563" s="82">
        <v>3</v>
      </c>
    </row>
    <row r="564" spans="1:13" s="27" customFormat="1" ht="169.5" customHeight="1" x14ac:dyDescent="0.25">
      <c r="A564" s="281"/>
      <c r="B564" s="64">
        <f t="shared" si="48"/>
        <v>25</v>
      </c>
      <c r="C564" s="1" t="s">
        <v>1304</v>
      </c>
      <c r="D564" s="224" t="s">
        <v>18</v>
      </c>
      <c r="E564" s="224" t="s">
        <v>461</v>
      </c>
      <c r="F564" s="4">
        <f t="shared" si="50"/>
        <v>6000</v>
      </c>
      <c r="G564" s="10"/>
      <c r="H564" s="10"/>
      <c r="I564" s="4">
        <v>6000</v>
      </c>
      <c r="J564" s="4"/>
      <c r="K564" s="4"/>
      <c r="L564" s="224" t="s">
        <v>480</v>
      </c>
      <c r="M564" s="229">
        <v>6000</v>
      </c>
    </row>
    <row r="565" spans="1:13" s="27" customFormat="1" ht="145.5" customHeight="1" x14ac:dyDescent="0.25">
      <c r="A565" s="281"/>
      <c r="B565" s="64">
        <f t="shared" si="48"/>
        <v>26</v>
      </c>
      <c r="C565" s="95" t="s">
        <v>1308</v>
      </c>
      <c r="D565" s="91" t="s">
        <v>18</v>
      </c>
      <c r="E565" s="220" t="s">
        <v>461</v>
      </c>
      <c r="F565" s="97">
        <f t="shared" si="50"/>
        <v>130</v>
      </c>
      <c r="G565" s="5"/>
      <c r="H565" s="5"/>
      <c r="I565" s="97">
        <v>130</v>
      </c>
      <c r="J565" s="97"/>
      <c r="K565" s="97"/>
      <c r="L565" s="66" t="s">
        <v>1309</v>
      </c>
      <c r="M565" s="82">
        <v>1</v>
      </c>
    </row>
    <row r="566" spans="1:13" s="27" customFormat="1" ht="47.25" x14ac:dyDescent="0.25">
      <c r="A566" s="282"/>
      <c r="B566" s="64">
        <f t="shared" si="48"/>
        <v>27</v>
      </c>
      <c r="C566" s="95" t="s">
        <v>1310</v>
      </c>
      <c r="D566" s="91" t="s">
        <v>18</v>
      </c>
      <c r="E566" s="91" t="s">
        <v>481</v>
      </c>
      <c r="F566" s="97">
        <f t="shared" si="50"/>
        <v>880</v>
      </c>
      <c r="G566" s="5"/>
      <c r="H566" s="5"/>
      <c r="I566" s="97"/>
      <c r="J566" s="97">
        <v>200</v>
      </c>
      <c r="K566" s="97">
        <v>680</v>
      </c>
      <c r="L566" s="91" t="s">
        <v>302</v>
      </c>
      <c r="M566" s="82">
        <v>1</v>
      </c>
    </row>
    <row r="567" spans="1:13" s="27" customFormat="1" ht="140.25" customHeight="1" x14ac:dyDescent="0.25">
      <c r="A567" s="280" t="s">
        <v>1158</v>
      </c>
      <c r="B567" s="64">
        <f>B566+1</f>
        <v>28</v>
      </c>
      <c r="C567" s="225" t="s">
        <v>693</v>
      </c>
      <c r="D567" s="222" t="s">
        <v>18</v>
      </c>
      <c r="E567" s="222" t="s">
        <v>482</v>
      </c>
      <c r="F567" s="227">
        <f t="shared" si="50"/>
        <v>20000</v>
      </c>
      <c r="G567" s="227"/>
      <c r="H567" s="227"/>
      <c r="I567" s="227">
        <v>20000</v>
      </c>
      <c r="J567" s="227"/>
      <c r="K567" s="227"/>
      <c r="L567" s="66" t="s">
        <v>483</v>
      </c>
      <c r="M567" s="226">
        <v>19</v>
      </c>
    </row>
    <row r="568" spans="1:13" s="27" customFormat="1" ht="126" x14ac:dyDescent="0.25">
      <c r="A568" s="281"/>
      <c r="B568" s="64">
        <f t="shared" si="48"/>
        <v>29</v>
      </c>
      <c r="C568" s="225" t="s">
        <v>694</v>
      </c>
      <c r="D568" s="222" t="s">
        <v>18</v>
      </c>
      <c r="E568" s="222" t="s">
        <v>482</v>
      </c>
      <c r="F568" s="227">
        <f t="shared" si="50"/>
        <v>11000</v>
      </c>
      <c r="G568" s="227"/>
      <c r="H568" s="227"/>
      <c r="I568" s="227">
        <v>11000</v>
      </c>
      <c r="J568" s="227"/>
      <c r="K568" s="227"/>
      <c r="L568" s="66" t="s">
        <v>695</v>
      </c>
      <c r="M568" s="226">
        <v>17</v>
      </c>
    </row>
    <row r="569" spans="1:13" s="27" customFormat="1" ht="132.75" customHeight="1" x14ac:dyDescent="0.25">
      <c r="A569" s="281"/>
      <c r="B569" s="64">
        <f>B568+1</f>
        <v>30</v>
      </c>
      <c r="C569" s="225" t="s">
        <v>388</v>
      </c>
      <c r="D569" s="222" t="s">
        <v>18</v>
      </c>
      <c r="E569" s="222" t="s">
        <v>391</v>
      </c>
      <c r="F569" s="227">
        <f t="shared" ref="F569:F584" si="51">G569+H569+I569+J569+K569</f>
        <v>4000</v>
      </c>
      <c r="G569" s="227"/>
      <c r="H569" s="227"/>
      <c r="I569" s="227">
        <v>4000</v>
      </c>
      <c r="J569" s="227"/>
      <c r="K569" s="227"/>
      <c r="L569" s="222" t="s">
        <v>484</v>
      </c>
      <c r="M569" s="226">
        <v>5</v>
      </c>
    </row>
    <row r="570" spans="1:13" s="27" customFormat="1" ht="146.25" customHeight="1" x14ac:dyDescent="0.25">
      <c r="A570" s="281"/>
      <c r="B570" s="64">
        <f>B569+1</f>
        <v>31</v>
      </c>
      <c r="C570" s="225" t="s">
        <v>485</v>
      </c>
      <c r="D570" s="222" t="s">
        <v>18</v>
      </c>
      <c r="E570" s="222" t="s">
        <v>486</v>
      </c>
      <c r="F570" s="227">
        <f t="shared" si="51"/>
        <v>5500</v>
      </c>
      <c r="G570" s="227"/>
      <c r="H570" s="227"/>
      <c r="I570" s="227">
        <v>5500</v>
      </c>
      <c r="J570" s="227"/>
      <c r="K570" s="227"/>
      <c r="L570" s="222" t="s">
        <v>487</v>
      </c>
      <c r="M570" s="226">
        <v>5</v>
      </c>
    </row>
    <row r="571" spans="1:13" s="27" customFormat="1" ht="145.5" customHeight="1" x14ac:dyDescent="0.25">
      <c r="A571" s="281"/>
      <c r="B571" s="64">
        <f t="shared" si="48"/>
        <v>32</v>
      </c>
      <c r="C571" s="225" t="s">
        <v>488</v>
      </c>
      <c r="D571" s="222" t="s">
        <v>18</v>
      </c>
      <c r="E571" s="222" t="s">
        <v>486</v>
      </c>
      <c r="F571" s="227">
        <f t="shared" si="51"/>
        <v>1800</v>
      </c>
      <c r="G571" s="227"/>
      <c r="H571" s="227"/>
      <c r="I571" s="227">
        <v>1800</v>
      </c>
      <c r="J571" s="227"/>
      <c r="K571" s="227"/>
      <c r="L571" s="222" t="s">
        <v>489</v>
      </c>
      <c r="M571" s="229">
        <v>472</v>
      </c>
    </row>
    <row r="572" spans="1:13" s="27" customFormat="1" ht="291.75" customHeight="1" x14ac:dyDescent="0.25">
      <c r="A572" s="281"/>
      <c r="B572" s="64">
        <f t="shared" si="48"/>
        <v>33</v>
      </c>
      <c r="C572" s="225" t="s">
        <v>1311</v>
      </c>
      <c r="D572" s="222" t="s">
        <v>18</v>
      </c>
      <c r="E572" s="222" t="s">
        <v>639</v>
      </c>
      <c r="F572" s="227">
        <f>G572+H572+I572+J572+K572</f>
        <v>12100</v>
      </c>
      <c r="G572" s="227"/>
      <c r="I572" s="227">
        <v>2000</v>
      </c>
      <c r="J572" s="227"/>
      <c r="K572" s="227">
        <v>10100</v>
      </c>
      <c r="L572" s="222" t="s">
        <v>1146</v>
      </c>
      <c r="M572" s="226" t="s">
        <v>239</v>
      </c>
    </row>
    <row r="573" spans="1:13" s="27" customFormat="1" ht="144" customHeight="1" x14ac:dyDescent="0.25">
      <c r="A573" s="281"/>
      <c r="B573" s="64">
        <f t="shared" si="48"/>
        <v>34</v>
      </c>
      <c r="C573" s="225" t="s">
        <v>490</v>
      </c>
      <c r="D573" s="222" t="s">
        <v>18</v>
      </c>
      <c r="E573" s="222" t="s">
        <v>486</v>
      </c>
      <c r="F573" s="227">
        <f t="shared" si="51"/>
        <v>4900</v>
      </c>
      <c r="G573" s="227"/>
      <c r="H573" s="227"/>
      <c r="I573" s="227">
        <v>4900</v>
      </c>
      <c r="J573" s="227"/>
      <c r="K573" s="227"/>
      <c r="L573" s="222" t="s">
        <v>491</v>
      </c>
      <c r="M573" s="229" t="s">
        <v>492</v>
      </c>
    </row>
    <row r="574" spans="1:13" s="27" customFormat="1" ht="150.75" customHeight="1" x14ac:dyDescent="0.25">
      <c r="A574" s="281"/>
      <c r="B574" s="64">
        <f t="shared" si="48"/>
        <v>35</v>
      </c>
      <c r="C574" s="225" t="s">
        <v>493</v>
      </c>
      <c r="D574" s="222" t="s">
        <v>18</v>
      </c>
      <c r="E574" s="222" t="s">
        <v>494</v>
      </c>
      <c r="F574" s="227">
        <f t="shared" si="51"/>
        <v>5000</v>
      </c>
      <c r="G574" s="227"/>
      <c r="H574" s="227"/>
      <c r="I574" s="227">
        <v>5000</v>
      </c>
      <c r="J574" s="227"/>
      <c r="K574" s="227"/>
      <c r="L574" s="222" t="s">
        <v>387</v>
      </c>
      <c r="M574" s="226">
        <v>105.6</v>
      </c>
    </row>
    <row r="575" spans="1:13" s="27" customFormat="1" ht="126" x14ac:dyDescent="0.25">
      <c r="A575" s="281"/>
      <c r="B575" s="64">
        <f t="shared" si="48"/>
        <v>36</v>
      </c>
      <c r="C575" s="225" t="s">
        <v>495</v>
      </c>
      <c r="D575" s="222" t="s">
        <v>18</v>
      </c>
      <c r="E575" s="222" t="s">
        <v>486</v>
      </c>
      <c r="F575" s="227">
        <f t="shared" si="51"/>
        <v>100</v>
      </c>
      <c r="G575" s="227"/>
      <c r="H575" s="227"/>
      <c r="I575" s="227">
        <v>100</v>
      </c>
      <c r="J575" s="227"/>
      <c r="K575" s="227"/>
      <c r="L575" s="222" t="s">
        <v>496</v>
      </c>
      <c r="M575" s="226">
        <v>30</v>
      </c>
    </row>
    <row r="576" spans="1:13" s="27" customFormat="1" ht="165" customHeight="1" x14ac:dyDescent="0.25">
      <c r="A576" s="281"/>
      <c r="B576" s="64">
        <f t="shared" si="48"/>
        <v>37</v>
      </c>
      <c r="C576" s="225" t="s">
        <v>497</v>
      </c>
      <c r="D576" s="222" t="s">
        <v>18</v>
      </c>
      <c r="E576" s="222" t="s">
        <v>391</v>
      </c>
      <c r="F576" s="227">
        <f t="shared" si="51"/>
        <v>700</v>
      </c>
      <c r="G576" s="227"/>
      <c r="H576" s="227"/>
      <c r="I576" s="227">
        <v>700</v>
      </c>
      <c r="J576" s="227"/>
      <c r="K576" s="227"/>
      <c r="L576" s="222" t="s">
        <v>1298</v>
      </c>
      <c r="M576" s="226" t="s">
        <v>498</v>
      </c>
    </row>
    <row r="577" spans="1:13" s="27" customFormat="1" ht="129" customHeight="1" x14ac:dyDescent="0.25">
      <c r="A577" s="281"/>
      <c r="B577" s="64">
        <f t="shared" si="48"/>
        <v>38</v>
      </c>
      <c r="C577" s="225" t="s">
        <v>499</v>
      </c>
      <c r="D577" s="222" t="s">
        <v>18</v>
      </c>
      <c r="E577" s="222" t="s">
        <v>391</v>
      </c>
      <c r="F577" s="227">
        <f t="shared" si="51"/>
        <v>7000</v>
      </c>
      <c r="G577" s="227"/>
      <c r="H577" s="227"/>
      <c r="I577" s="227">
        <v>7000</v>
      </c>
      <c r="J577" s="227"/>
      <c r="K577" s="227"/>
      <c r="L577" s="224" t="s">
        <v>570</v>
      </c>
      <c r="M577" s="226" t="s">
        <v>500</v>
      </c>
    </row>
    <row r="578" spans="1:13" s="27" customFormat="1" ht="153.75" customHeight="1" x14ac:dyDescent="0.25">
      <c r="A578" s="281"/>
      <c r="B578" s="64">
        <f t="shared" si="48"/>
        <v>39</v>
      </c>
      <c r="C578" s="225" t="s">
        <v>501</v>
      </c>
      <c r="D578" s="222" t="s">
        <v>18</v>
      </c>
      <c r="E578" s="222" t="s">
        <v>1106</v>
      </c>
      <c r="F578" s="227">
        <f t="shared" si="51"/>
        <v>400</v>
      </c>
      <c r="G578" s="227"/>
      <c r="H578" s="227"/>
      <c r="I578" s="227">
        <v>400</v>
      </c>
      <c r="J578" s="227"/>
      <c r="K578" s="227"/>
      <c r="L578" s="224" t="s">
        <v>502</v>
      </c>
      <c r="M578" s="226">
        <v>30</v>
      </c>
    </row>
    <row r="579" spans="1:13" s="27" customFormat="1" ht="132" customHeight="1" x14ac:dyDescent="0.25">
      <c r="A579" s="281"/>
      <c r="B579" s="64">
        <f t="shared" si="48"/>
        <v>40</v>
      </c>
      <c r="C579" s="225" t="s">
        <v>1107</v>
      </c>
      <c r="D579" s="222" t="s">
        <v>18</v>
      </c>
      <c r="E579" s="222" t="s">
        <v>486</v>
      </c>
      <c r="F579" s="227">
        <f>G579+H579+I579+J579+K579</f>
        <v>300</v>
      </c>
      <c r="G579" s="227"/>
      <c r="H579" s="227"/>
      <c r="I579" s="227">
        <v>300</v>
      </c>
      <c r="J579" s="227"/>
      <c r="K579" s="227"/>
      <c r="L579" s="222" t="s">
        <v>503</v>
      </c>
      <c r="M579" s="226">
        <v>34</v>
      </c>
    </row>
    <row r="580" spans="1:13" s="27" customFormat="1" ht="78.75" x14ac:dyDescent="0.25">
      <c r="A580" s="281"/>
      <c r="B580" s="294">
        <f t="shared" si="48"/>
        <v>41</v>
      </c>
      <c r="C580" s="225" t="s">
        <v>554</v>
      </c>
      <c r="D580" s="286" t="s">
        <v>18</v>
      </c>
      <c r="E580" s="222"/>
      <c r="F580" s="227"/>
      <c r="G580" s="227"/>
      <c r="H580" s="227"/>
      <c r="I580" s="227"/>
      <c r="J580" s="227"/>
      <c r="K580" s="227"/>
      <c r="L580" s="224"/>
      <c r="M580" s="226"/>
    </row>
    <row r="581" spans="1:13" s="27" customFormat="1" ht="141.75" x14ac:dyDescent="0.25">
      <c r="A581" s="281"/>
      <c r="B581" s="295"/>
      <c r="C581" s="225" t="s">
        <v>1362</v>
      </c>
      <c r="D581" s="286"/>
      <c r="E581" s="222" t="s">
        <v>640</v>
      </c>
      <c r="F581" s="227">
        <f t="shared" si="51"/>
        <v>3000</v>
      </c>
      <c r="G581" s="5"/>
      <c r="H581" s="227"/>
      <c r="I581" s="227">
        <v>3000</v>
      </c>
      <c r="J581" s="5"/>
      <c r="K581" s="227"/>
      <c r="L581" s="224" t="s">
        <v>504</v>
      </c>
      <c r="M581" s="226">
        <v>1</v>
      </c>
    </row>
    <row r="582" spans="1:13" s="27" customFormat="1" ht="141.75" x14ac:dyDescent="0.25">
      <c r="A582" s="281"/>
      <c r="B582" s="295"/>
      <c r="C582" s="1" t="s">
        <v>1363</v>
      </c>
      <c r="D582" s="286"/>
      <c r="E582" s="222" t="s">
        <v>640</v>
      </c>
      <c r="F582" s="227">
        <f t="shared" si="51"/>
        <v>1300</v>
      </c>
      <c r="G582" s="5"/>
      <c r="H582" s="227"/>
      <c r="I582" s="227">
        <v>1300</v>
      </c>
      <c r="J582" s="5"/>
      <c r="K582" s="227"/>
      <c r="L582" s="224" t="s">
        <v>504</v>
      </c>
      <c r="M582" s="226">
        <v>1</v>
      </c>
    </row>
    <row r="583" spans="1:13" s="27" customFormat="1" ht="94.5" x14ac:dyDescent="0.25">
      <c r="A583" s="281"/>
      <c r="B583" s="296"/>
      <c r="C583" s="1" t="s">
        <v>1364</v>
      </c>
      <c r="D583" s="286"/>
      <c r="E583" s="222" t="s">
        <v>505</v>
      </c>
      <c r="F583" s="227">
        <f t="shared" si="51"/>
        <v>6770</v>
      </c>
      <c r="G583" s="5"/>
      <c r="H583" s="227"/>
      <c r="I583" s="227">
        <v>6770</v>
      </c>
      <c r="J583" s="5"/>
      <c r="K583" s="227"/>
      <c r="L583" s="224" t="s">
        <v>504</v>
      </c>
      <c r="M583" s="226">
        <v>7</v>
      </c>
    </row>
    <row r="584" spans="1:13" s="27" customFormat="1" ht="157.5" x14ac:dyDescent="0.25">
      <c r="A584" s="281"/>
      <c r="B584" s="64">
        <f>B580+1</f>
        <v>42</v>
      </c>
      <c r="C584" s="225" t="s">
        <v>506</v>
      </c>
      <c r="D584" s="222" t="s">
        <v>18</v>
      </c>
      <c r="E584" s="222" t="s">
        <v>486</v>
      </c>
      <c r="F584" s="227">
        <f t="shared" si="51"/>
        <v>8000</v>
      </c>
      <c r="G584" s="227"/>
      <c r="H584" s="227"/>
      <c r="I584" s="227">
        <v>8000</v>
      </c>
      <c r="J584" s="227"/>
      <c r="K584" s="227"/>
      <c r="L584" s="222" t="s">
        <v>507</v>
      </c>
      <c r="M584" s="226">
        <v>582</v>
      </c>
    </row>
    <row r="585" spans="1:13" s="27" customFormat="1" ht="189" x14ac:dyDescent="0.25">
      <c r="A585" s="281"/>
      <c r="B585" s="64">
        <f>B584+1</f>
        <v>43</v>
      </c>
      <c r="C585" s="59" t="s">
        <v>1108</v>
      </c>
      <c r="D585" s="222" t="s">
        <v>18</v>
      </c>
      <c r="E585" s="222" t="s">
        <v>641</v>
      </c>
      <c r="F585" s="227">
        <f>G585+H585+I585+J585+K585</f>
        <v>2535</v>
      </c>
      <c r="G585" s="227"/>
      <c r="H585" s="227"/>
      <c r="I585" s="227">
        <v>2535</v>
      </c>
      <c r="J585" s="227"/>
      <c r="K585" s="227"/>
      <c r="L585" s="222" t="s">
        <v>508</v>
      </c>
      <c r="M585" s="226">
        <v>8</v>
      </c>
    </row>
    <row r="586" spans="1:13" s="27" customFormat="1" ht="114" customHeight="1" x14ac:dyDescent="0.25">
      <c r="A586" s="281"/>
      <c r="B586" s="64">
        <f t="shared" ref="B586:B611" si="52">B585+1</f>
        <v>44</v>
      </c>
      <c r="C586" s="235" t="s">
        <v>509</v>
      </c>
      <c r="D586" s="222" t="s">
        <v>18</v>
      </c>
      <c r="E586" s="227" t="s">
        <v>642</v>
      </c>
      <c r="F586" s="227">
        <f>G586+H586+I586+J586+K586</f>
        <v>100</v>
      </c>
      <c r="G586" s="227"/>
      <c r="H586" s="227"/>
      <c r="I586" s="227">
        <v>100</v>
      </c>
      <c r="J586" s="227"/>
      <c r="K586" s="227"/>
      <c r="L586" s="227" t="s">
        <v>510</v>
      </c>
      <c r="M586" s="226">
        <v>30</v>
      </c>
    </row>
    <row r="587" spans="1:13" s="27" customFormat="1" ht="173.25" x14ac:dyDescent="0.25">
      <c r="A587" s="281"/>
      <c r="B587" s="64">
        <f t="shared" si="52"/>
        <v>45</v>
      </c>
      <c r="C587" s="235" t="s">
        <v>571</v>
      </c>
      <c r="D587" s="222" t="s">
        <v>18</v>
      </c>
      <c r="E587" s="227" t="s">
        <v>642</v>
      </c>
      <c r="F587" s="227">
        <f>G587+H587+I587+J587+K587</f>
        <v>200</v>
      </c>
      <c r="G587" s="227"/>
      <c r="H587" s="227"/>
      <c r="I587" s="227">
        <v>200</v>
      </c>
      <c r="J587" s="227"/>
      <c r="K587" s="227"/>
      <c r="L587" s="227" t="s">
        <v>389</v>
      </c>
      <c r="M587" s="226">
        <v>36</v>
      </c>
    </row>
    <row r="588" spans="1:13" s="27" customFormat="1" ht="179.25" customHeight="1" x14ac:dyDescent="0.25">
      <c r="A588" s="281"/>
      <c r="B588" s="64">
        <f t="shared" si="52"/>
        <v>46</v>
      </c>
      <c r="C588" s="235" t="s">
        <v>511</v>
      </c>
      <c r="D588" s="222" t="s">
        <v>18</v>
      </c>
      <c r="E588" s="227" t="s">
        <v>642</v>
      </c>
      <c r="F588" s="227">
        <f>I588</f>
        <v>150</v>
      </c>
      <c r="G588" s="227"/>
      <c r="H588" s="227"/>
      <c r="I588" s="227">
        <v>150</v>
      </c>
      <c r="J588" s="227"/>
      <c r="K588" s="227"/>
      <c r="L588" s="227" t="s">
        <v>512</v>
      </c>
      <c r="M588" s="226">
        <v>3</v>
      </c>
    </row>
    <row r="589" spans="1:13" s="27" customFormat="1" ht="147" customHeight="1" x14ac:dyDescent="0.25">
      <c r="A589" s="281"/>
      <c r="B589" s="64">
        <f t="shared" si="52"/>
        <v>47</v>
      </c>
      <c r="C589" s="225" t="s">
        <v>513</v>
      </c>
      <c r="D589" s="222" t="s">
        <v>18</v>
      </c>
      <c r="E589" s="222" t="s">
        <v>514</v>
      </c>
      <c r="F589" s="227">
        <f t="shared" ref="F589:F611" si="53">G589+H589+I589+J589+K589</f>
        <v>150</v>
      </c>
      <c r="G589" s="5"/>
      <c r="H589" s="227"/>
      <c r="I589" s="227">
        <v>150</v>
      </c>
      <c r="J589" s="5"/>
      <c r="K589" s="227"/>
      <c r="L589" s="222" t="s">
        <v>1109</v>
      </c>
      <c r="M589" s="226" t="s">
        <v>318</v>
      </c>
    </row>
    <row r="590" spans="1:13" s="27" customFormat="1" ht="201" customHeight="1" x14ac:dyDescent="0.25">
      <c r="A590" s="281"/>
      <c r="B590" s="64">
        <f t="shared" si="52"/>
        <v>48</v>
      </c>
      <c r="C590" s="225" t="s">
        <v>515</v>
      </c>
      <c r="D590" s="222" t="s">
        <v>18</v>
      </c>
      <c r="E590" s="222" t="s">
        <v>516</v>
      </c>
      <c r="F590" s="227">
        <f t="shared" si="53"/>
        <v>2000</v>
      </c>
      <c r="G590" s="227"/>
      <c r="H590" s="227"/>
      <c r="I590" s="227">
        <v>2000</v>
      </c>
      <c r="J590" s="227"/>
      <c r="K590" s="227"/>
      <c r="L590" s="224" t="s">
        <v>517</v>
      </c>
      <c r="M590" s="226" t="s">
        <v>518</v>
      </c>
    </row>
    <row r="591" spans="1:13" s="27" customFormat="1" ht="116.25" customHeight="1" x14ac:dyDescent="0.25">
      <c r="A591" s="281"/>
      <c r="B591" s="64">
        <f>B590+1</f>
        <v>49</v>
      </c>
      <c r="C591" s="260" t="s">
        <v>1359</v>
      </c>
      <c r="D591" s="258" t="s">
        <v>18</v>
      </c>
      <c r="E591" s="258" t="s">
        <v>1357</v>
      </c>
      <c r="F591" s="263">
        <f t="shared" si="53"/>
        <v>5000</v>
      </c>
      <c r="G591" s="263"/>
      <c r="H591" s="263"/>
      <c r="I591" s="263">
        <v>5000</v>
      </c>
      <c r="J591" s="263"/>
      <c r="K591" s="263"/>
      <c r="L591" s="259" t="s">
        <v>1358</v>
      </c>
      <c r="M591" s="262" t="s">
        <v>46</v>
      </c>
    </row>
    <row r="592" spans="1:13" s="27" customFormat="1" ht="126" x14ac:dyDescent="0.25">
      <c r="A592" s="281"/>
      <c r="B592" s="64">
        <f>B591+1</f>
        <v>50</v>
      </c>
      <c r="C592" s="225" t="s">
        <v>519</v>
      </c>
      <c r="D592" s="222" t="s">
        <v>18</v>
      </c>
      <c r="E592" s="222" t="s">
        <v>520</v>
      </c>
      <c r="F592" s="227">
        <f t="shared" si="53"/>
        <v>475</v>
      </c>
      <c r="G592" s="227"/>
      <c r="H592" s="227"/>
      <c r="I592" s="227">
        <v>450</v>
      </c>
      <c r="J592" s="227"/>
      <c r="K592" s="227">
        <v>25</v>
      </c>
      <c r="L592" s="222" t="s">
        <v>390</v>
      </c>
      <c r="M592" s="226">
        <v>200</v>
      </c>
    </row>
    <row r="593" spans="1:13" s="27" customFormat="1" ht="110.25" x14ac:dyDescent="0.25">
      <c r="A593" s="281"/>
      <c r="B593" s="64">
        <f t="shared" si="52"/>
        <v>51</v>
      </c>
      <c r="C593" s="1" t="s">
        <v>521</v>
      </c>
      <c r="D593" s="222" t="s">
        <v>18</v>
      </c>
      <c r="E593" s="222" t="s">
        <v>522</v>
      </c>
      <c r="F593" s="227">
        <f t="shared" si="53"/>
        <v>350</v>
      </c>
      <c r="G593" s="227"/>
      <c r="H593" s="227"/>
      <c r="I593" s="227">
        <v>350</v>
      </c>
      <c r="J593" s="227"/>
      <c r="K593" s="227"/>
      <c r="L593" s="222" t="s">
        <v>523</v>
      </c>
      <c r="M593" s="22">
        <v>1</v>
      </c>
    </row>
    <row r="594" spans="1:13" s="27" customFormat="1" ht="177.75" customHeight="1" x14ac:dyDescent="0.25">
      <c r="A594" s="281"/>
      <c r="B594" s="64">
        <f t="shared" si="52"/>
        <v>52</v>
      </c>
      <c r="C594" s="1" t="s">
        <v>402</v>
      </c>
      <c r="D594" s="222" t="s">
        <v>18</v>
      </c>
      <c r="E594" s="222" t="s">
        <v>642</v>
      </c>
      <c r="F594" s="227">
        <f t="shared" si="53"/>
        <v>100</v>
      </c>
      <c r="G594" s="5"/>
      <c r="H594" s="5"/>
      <c r="I594" s="227">
        <v>100</v>
      </c>
      <c r="J594" s="5"/>
      <c r="K594" s="5"/>
      <c r="L594" s="222" t="s">
        <v>572</v>
      </c>
      <c r="M594" s="226">
        <v>1</v>
      </c>
    </row>
    <row r="595" spans="1:13" s="27" customFormat="1" ht="173.25" x14ac:dyDescent="0.25">
      <c r="A595" s="281"/>
      <c r="B595" s="64">
        <f t="shared" si="52"/>
        <v>53</v>
      </c>
      <c r="C595" s="1" t="s">
        <v>1345</v>
      </c>
      <c r="D595" s="222" t="s">
        <v>18</v>
      </c>
      <c r="E595" s="224" t="s">
        <v>642</v>
      </c>
      <c r="F595" s="227">
        <f t="shared" si="53"/>
        <v>400</v>
      </c>
      <c r="G595" s="227"/>
      <c r="H595" s="227"/>
      <c r="I595" s="227">
        <v>400</v>
      </c>
      <c r="J595" s="227"/>
      <c r="K595" s="227"/>
      <c r="L595" s="224" t="s">
        <v>524</v>
      </c>
      <c r="M595" s="226">
        <v>1</v>
      </c>
    </row>
    <row r="596" spans="1:13" s="27" customFormat="1" ht="173.25" x14ac:dyDescent="0.25">
      <c r="A596" s="281"/>
      <c r="B596" s="64">
        <f t="shared" si="52"/>
        <v>54</v>
      </c>
      <c r="C596" s="1" t="s">
        <v>525</v>
      </c>
      <c r="D596" s="222" t="s">
        <v>18</v>
      </c>
      <c r="E596" s="224" t="s">
        <v>642</v>
      </c>
      <c r="F596" s="227">
        <f t="shared" si="53"/>
        <v>800</v>
      </c>
      <c r="G596" s="5"/>
      <c r="H596" s="5"/>
      <c r="I596" s="227">
        <v>800</v>
      </c>
      <c r="J596" s="5"/>
      <c r="K596" s="5"/>
      <c r="L596" s="224" t="s">
        <v>526</v>
      </c>
      <c r="M596" s="226">
        <v>1</v>
      </c>
    </row>
    <row r="597" spans="1:13" s="27" customFormat="1" ht="173.25" x14ac:dyDescent="0.25">
      <c r="A597" s="281"/>
      <c r="B597" s="64">
        <f t="shared" si="52"/>
        <v>55</v>
      </c>
      <c r="C597" s="1" t="s">
        <v>527</v>
      </c>
      <c r="D597" s="222" t="s">
        <v>18</v>
      </c>
      <c r="E597" s="224" t="s">
        <v>642</v>
      </c>
      <c r="F597" s="227">
        <f t="shared" si="53"/>
        <v>65</v>
      </c>
      <c r="G597" s="227"/>
      <c r="H597" s="227"/>
      <c r="I597" s="227">
        <v>65</v>
      </c>
      <c r="J597" s="227"/>
      <c r="K597" s="227"/>
      <c r="L597" s="224" t="s">
        <v>528</v>
      </c>
      <c r="M597" s="226">
        <v>50</v>
      </c>
    </row>
    <row r="598" spans="1:13" s="27" customFormat="1" ht="173.25" x14ac:dyDescent="0.25">
      <c r="A598" s="281"/>
      <c r="B598" s="64">
        <f t="shared" si="52"/>
        <v>56</v>
      </c>
      <c r="C598" s="1" t="s">
        <v>529</v>
      </c>
      <c r="D598" s="222" t="s">
        <v>18</v>
      </c>
      <c r="E598" s="224" t="s">
        <v>642</v>
      </c>
      <c r="F598" s="227">
        <f t="shared" si="53"/>
        <v>200</v>
      </c>
      <c r="G598" s="227"/>
      <c r="H598" s="227"/>
      <c r="I598" s="4">
        <v>200</v>
      </c>
      <c r="J598" s="227"/>
      <c r="K598" s="227"/>
      <c r="L598" s="224" t="s">
        <v>530</v>
      </c>
      <c r="M598" s="226">
        <v>10</v>
      </c>
    </row>
    <row r="599" spans="1:13" s="27" customFormat="1" ht="173.25" x14ac:dyDescent="0.25">
      <c r="A599" s="281"/>
      <c r="B599" s="64">
        <f t="shared" si="52"/>
        <v>57</v>
      </c>
      <c r="C599" s="1" t="s">
        <v>531</v>
      </c>
      <c r="D599" s="222" t="s">
        <v>18</v>
      </c>
      <c r="E599" s="224" t="s">
        <v>642</v>
      </c>
      <c r="F599" s="227">
        <f t="shared" si="53"/>
        <v>300</v>
      </c>
      <c r="G599" s="227"/>
      <c r="H599" s="227"/>
      <c r="I599" s="227">
        <v>300</v>
      </c>
      <c r="J599" s="227"/>
      <c r="K599" s="227"/>
      <c r="L599" s="224" t="s">
        <v>532</v>
      </c>
      <c r="M599" s="226">
        <v>250</v>
      </c>
    </row>
    <row r="600" spans="1:13" s="27" customFormat="1" ht="173.25" x14ac:dyDescent="0.25">
      <c r="A600" s="281"/>
      <c r="B600" s="64">
        <f t="shared" si="52"/>
        <v>58</v>
      </c>
      <c r="C600" s="1" t="s">
        <v>39</v>
      </c>
      <c r="D600" s="222" t="s">
        <v>18</v>
      </c>
      <c r="E600" s="224" t="s">
        <v>642</v>
      </c>
      <c r="F600" s="227">
        <f t="shared" si="53"/>
        <v>250</v>
      </c>
      <c r="G600" s="227"/>
      <c r="H600" s="227"/>
      <c r="I600" s="227">
        <v>250</v>
      </c>
      <c r="J600" s="227"/>
      <c r="K600" s="227"/>
      <c r="L600" s="224" t="s">
        <v>533</v>
      </c>
      <c r="M600" s="226">
        <v>2916</v>
      </c>
    </row>
    <row r="601" spans="1:13" s="27" customFormat="1" ht="173.25" x14ac:dyDescent="0.25">
      <c r="A601" s="281"/>
      <c r="B601" s="64">
        <f t="shared" si="52"/>
        <v>59</v>
      </c>
      <c r="C601" s="1" t="s">
        <v>534</v>
      </c>
      <c r="D601" s="222" t="s">
        <v>18</v>
      </c>
      <c r="E601" s="224" t="s">
        <v>642</v>
      </c>
      <c r="F601" s="227">
        <f t="shared" si="53"/>
        <v>850</v>
      </c>
      <c r="G601" s="227"/>
      <c r="H601" s="227"/>
      <c r="I601" s="227">
        <v>850</v>
      </c>
      <c r="J601" s="227"/>
      <c r="K601" s="227"/>
      <c r="L601" s="222" t="s">
        <v>1110</v>
      </c>
      <c r="M601" s="226" t="s">
        <v>535</v>
      </c>
    </row>
    <row r="602" spans="1:13" s="27" customFormat="1" ht="126" x14ac:dyDescent="0.25">
      <c r="A602" s="281"/>
      <c r="B602" s="64">
        <f t="shared" si="52"/>
        <v>60</v>
      </c>
      <c r="C602" s="1" t="s">
        <v>1320</v>
      </c>
      <c r="D602" s="222" t="s">
        <v>18</v>
      </c>
      <c r="E602" s="224" t="s">
        <v>1312</v>
      </c>
      <c r="F602" s="227">
        <f t="shared" si="53"/>
        <v>250</v>
      </c>
      <c r="G602" s="227"/>
      <c r="H602" s="227"/>
      <c r="I602" s="227">
        <v>250</v>
      </c>
      <c r="J602" s="227"/>
      <c r="K602" s="227"/>
      <c r="L602" s="222" t="s">
        <v>553</v>
      </c>
      <c r="M602" s="226" t="s">
        <v>1313</v>
      </c>
    </row>
    <row r="603" spans="1:13" s="27" customFormat="1" ht="122.25" customHeight="1" x14ac:dyDescent="0.25">
      <c r="A603" s="281"/>
      <c r="B603" s="64">
        <f t="shared" si="52"/>
        <v>61</v>
      </c>
      <c r="C603" s="46" t="s">
        <v>536</v>
      </c>
      <c r="D603" s="222" t="s">
        <v>18</v>
      </c>
      <c r="E603" s="222" t="s">
        <v>522</v>
      </c>
      <c r="F603" s="227">
        <f t="shared" si="53"/>
        <v>100</v>
      </c>
      <c r="G603" s="227"/>
      <c r="H603" s="227"/>
      <c r="I603" s="227">
        <v>100</v>
      </c>
      <c r="J603" s="227"/>
      <c r="K603" s="227"/>
      <c r="L603" s="224" t="s">
        <v>537</v>
      </c>
      <c r="M603" s="226">
        <v>2</v>
      </c>
    </row>
    <row r="604" spans="1:13" s="27" customFormat="1" ht="131.25" customHeight="1" x14ac:dyDescent="0.25">
      <c r="A604" s="281"/>
      <c r="B604" s="64">
        <f t="shared" si="52"/>
        <v>62</v>
      </c>
      <c r="C604" s="1" t="s">
        <v>538</v>
      </c>
      <c r="D604" s="222" t="s">
        <v>18</v>
      </c>
      <c r="E604" s="222" t="s">
        <v>1347</v>
      </c>
      <c r="F604" s="227">
        <f t="shared" si="53"/>
        <v>3000</v>
      </c>
      <c r="G604" s="227"/>
      <c r="H604" s="227"/>
      <c r="I604" s="227">
        <v>3000</v>
      </c>
      <c r="J604" s="227"/>
      <c r="K604" s="227"/>
      <c r="L604" s="224" t="s">
        <v>1156</v>
      </c>
      <c r="M604" s="226" t="s">
        <v>539</v>
      </c>
    </row>
    <row r="605" spans="1:13" s="27" customFormat="1" ht="136.5" customHeight="1" x14ac:dyDescent="0.25">
      <c r="A605" s="281"/>
      <c r="B605" s="64">
        <f t="shared" si="52"/>
        <v>63</v>
      </c>
      <c r="C605" s="225" t="s">
        <v>540</v>
      </c>
      <c r="D605" s="222" t="s">
        <v>18</v>
      </c>
      <c r="E605" s="222" t="s">
        <v>1348</v>
      </c>
      <c r="F605" s="227">
        <f t="shared" si="53"/>
        <v>420</v>
      </c>
      <c r="G605" s="227"/>
      <c r="H605" s="227"/>
      <c r="I605" s="227">
        <v>420</v>
      </c>
      <c r="J605" s="227"/>
      <c r="K605" s="227"/>
      <c r="L605" s="224" t="s">
        <v>541</v>
      </c>
      <c r="M605" s="226">
        <v>14</v>
      </c>
    </row>
    <row r="606" spans="1:13" s="27" customFormat="1" ht="153.75" customHeight="1" x14ac:dyDescent="0.25">
      <c r="A606" s="281"/>
      <c r="B606" s="64">
        <f t="shared" si="52"/>
        <v>64</v>
      </c>
      <c r="C606" s="225" t="s">
        <v>542</v>
      </c>
      <c r="D606" s="222" t="s">
        <v>18</v>
      </c>
      <c r="E606" s="222" t="s">
        <v>482</v>
      </c>
      <c r="F606" s="227">
        <f t="shared" si="53"/>
        <v>150</v>
      </c>
      <c r="G606" s="227"/>
      <c r="H606" s="227"/>
      <c r="I606" s="227">
        <v>150</v>
      </c>
      <c r="J606" s="227"/>
      <c r="K606" s="227"/>
      <c r="L606" s="224" t="s">
        <v>543</v>
      </c>
      <c r="M606" s="226">
        <v>1</v>
      </c>
    </row>
    <row r="607" spans="1:13" s="27" customFormat="1" ht="186.75" customHeight="1" x14ac:dyDescent="0.25">
      <c r="A607" s="281"/>
      <c r="B607" s="64">
        <f t="shared" si="52"/>
        <v>65</v>
      </c>
      <c r="C607" s="225" t="s">
        <v>401</v>
      </c>
      <c r="D607" s="222" t="s">
        <v>18</v>
      </c>
      <c r="E607" s="222" t="s">
        <v>642</v>
      </c>
      <c r="F607" s="227">
        <f t="shared" si="53"/>
        <v>30</v>
      </c>
      <c r="G607" s="227"/>
      <c r="H607" s="227"/>
      <c r="I607" s="227">
        <v>30</v>
      </c>
      <c r="J607" s="227"/>
      <c r="K607" s="227"/>
      <c r="L607" s="224" t="s">
        <v>1111</v>
      </c>
      <c r="M607" s="226">
        <v>15</v>
      </c>
    </row>
    <row r="608" spans="1:13" s="27" customFormat="1" ht="117.75" customHeight="1" x14ac:dyDescent="0.25">
      <c r="A608" s="281"/>
      <c r="B608" s="64">
        <f t="shared" si="52"/>
        <v>66</v>
      </c>
      <c r="C608" s="225" t="s">
        <v>544</v>
      </c>
      <c r="D608" s="222" t="s">
        <v>18</v>
      </c>
      <c r="E608" s="222" t="s">
        <v>730</v>
      </c>
      <c r="F608" s="227">
        <f t="shared" si="53"/>
        <v>350</v>
      </c>
      <c r="G608" s="227"/>
      <c r="H608" s="227"/>
      <c r="I608" s="227">
        <v>350</v>
      </c>
      <c r="J608" s="227"/>
      <c r="K608" s="227"/>
      <c r="L608" s="224" t="s">
        <v>545</v>
      </c>
      <c r="M608" s="226">
        <v>1</v>
      </c>
    </row>
    <row r="609" spans="1:13" s="27" customFormat="1" ht="147.75" customHeight="1" x14ac:dyDescent="0.25">
      <c r="A609" s="281"/>
      <c r="B609" s="64">
        <f t="shared" si="52"/>
        <v>67</v>
      </c>
      <c r="C609" s="225" t="s">
        <v>546</v>
      </c>
      <c r="D609" s="222" t="s">
        <v>18</v>
      </c>
      <c r="E609" s="222" t="s">
        <v>547</v>
      </c>
      <c r="F609" s="227">
        <f t="shared" si="53"/>
        <v>4945</v>
      </c>
      <c r="G609" s="227"/>
      <c r="H609" s="227"/>
      <c r="I609" s="227">
        <v>4945</v>
      </c>
      <c r="J609" s="227"/>
      <c r="K609" s="227"/>
      <c r="L609" s="222" t="s">
        <v>548</v>
      </c>
      <c r="M609" s="226" t="s">
        <v>549</v>
      </c>
    </row>
    <row r="610" spans="1:13" s="27" customFormat="1" ht="138" customHeight="1" x14ac:dyDescent="0.25">
      <c r="A610" s="281"/>
      <c r="B610" s="64">
        <f t="shared" si="52"/>
        <v>68</v>
      </c>
      <c r="C610" s="225" t="s">
        <v>550</v>
      </c>
      <c r="D610" s="222" t="s">
        <v>18</v>
      </c>
      <c r="E610" s="222" t="s">
        <v>551</v>
      </c>
      <c r="F610" s="227">
        <f t="shared" si="53"/>
        <v>8080</v>
      </c>
      <c r="G610" s="227"/>
      <c r="H610" s="227"/>
      <c r="I610" s="227">
        <v>8080</v>
      </c>
      <c r="J610" s="227"/>
      <c r="K610" s="227"/>
      <c r="L610" s="222" t="s">
        <v>552</v>
      </c>
      <c r="M610" s="226">
        <v>1827</v>
      </c>
    </row>
    <row r="611" spans="1:13" s="27" customFormat="1" ht="156.75" customHeight="1" x14ac:dyDescent="0.25">
      <c r="A611" s="281"/>
      <c r="B611" s="64">
        <f t="shared" si="52"/>
        <v>69</v>
      </c>
      <c r="C611" s="1" t="s">
        <v>1349</v>
      </c>
      <c r="D611" s="224" t="s">
        <v>18</v>
      </c>
      <c r="E611" s="224" t="s">
        <v>640</v>
      </c>
      <c r="F611" s="4">
        <f t="shared" si="53"/>
        <v>2000</v>
      </c>
      <c r="G611" s="4"/>
      <c r="H611" s="4"/>
      <c r="I611" s="4">
        <v>2000</v>
      </c>
      <c r="J611" s="4"/>
      <c r="K611" s="4"/>
      <c r="L611" s="224" t="s">
        <v>281</v>
      </c>
      <c r="M611" s="229">
        <v>1</v>
      </c>
    </row>
    <row r="612" spans="1:13" s="27" customFormat="1" ht="15.75" x14ac:dyDescent="0.25">
      <c r="A612" s="68"/>
      <c r="B612" s="158"/>
      <c r="C612" s="2" t="s">
        <v>6</v>
      </c>
      <c r="D612" s="223"/>
      <c r="E612" s="223"/>
      <c r="F612" s="5">
        <f>SUM(F540:F611)</f>
        <v>231591</v>
      </c>
      <c r="G612" s="5">
        <f>SUM(G540:G611)</f>
        <v>21000</v>
      </c>
      <c r="H612" s="5"/>
      <c r="I612" s="5">
        <f t="shared" ref="I612:K612" si="54">SUM(I540:I611)</f>
        <v>171025</v>
      </c>
      <c r="J612" s="5">
        <f t="shared" si="54"/>
        <v>6200</v>
      </c>
      <c r="K612" s="5">
        <f t="shared" si="54"/>
        <v>33366</v>
      </c>
      <c r="L612" s="69"/>
      <c r="M612" s="130"/>
    </row>
    <row r="613" spans="1:13" ht="15.75" x14ac:dyDescent="0.25">
      <c r="A613" s="292" t="s">
        <v>1133</v>
      </c>
      <c r="B613" s="292"/>
      <c r="C613" s="292"/>
      <c r="D613" s="292"/>
      <c r="E613" s="292"/>
      <c r="F613" s="292"/>
      <c r="G613" s="292"/>
      <c r="H613" s="292"/>
      <c r="I613" s="292"/>
      <c r="J613" s="292"/>
      <c r="K613" s="292"/>
      <c r="L613" s="292"/>
      <c r="M613" s="292"/>
    </row>
    <row r="614" spans="1:13" ht="166.5" customHeight="1" x14ac:dyDescent="0.25">
      <c r="A614" s="70" t="s">
        <v>279</v>
      </c>
      <c r="B614" s="221">
        <v>1</v>
      </c>
      <c r="C614" s="103" t="s">
        <v>1329</v>
      </c>
      <c r="D614" s="224" t="s">
        <v>18</v>
      </c>
      <c r="E614" s="102" t="s">
        <v>1112</v>
      </c>
      <c r="F614" s="125">
        <f t="shared" ref="F614:F624" si="55">G614+H614+I614+J614+K614</f>
        <v>90</v>
      </c>
      <c r="G614" s="125"/>
      <c r="H614" s="125"/>
      <c r="I614" s="125">
        <v>90</v>
      </c>
      <c r="J614" s="125"/>
      <c r="K614" s="125"/>
      <c r="L614" s="102" t="s">
        <v>20</v>
      </c>
      <c r="M614" s="105">
        <v>7</v>
      </c>
    </row>
    <row r="615" spans="1:13" ht="85.5" customHeight="1" x14ac:dyDescent="0.25">
      <c r="A615" s="305" t="s">
        <v>280</v>
      </c>
      <c r="B615" s="221">
        <f>B614+1</f>
        <v>2</v>
      </c>
      <c r="C615" s="103" t="s">
        <v>1330</v>
      </c>
      <c r="D615" s="224" t="s">
        <v>18</v>
      </c>
      <c r="E615" s="102" t="s">
        <v>1112</v>
      </c>
      <c r="F615" s="125">
        <f t="shared" si="55"/>
        <v>154.9</v>
      </c>
      <c r="G615" s="125">
        <v>154.9</v>
      </c>
      <c r="H615" s="125"/>
      <c r="I615" s="125"/>
      <c r="J615" s="125"/>
      <c r="K615" s="125"/>
      <c r="L615" s="102" t="s">
        <v>20</v>
      </c>
      <c r="M615" s="105" t="s">
        <v>783</v>
      </c>
    </row>
    <row r="616" spans="1:13" ht="88.5" customHeight="1" x14ac:dyDescent="0.25">
      <c r="A616" s="305"/>
      <c r="B616" s="221">
        <f t="shared" ref="B616:B621" si="56">B615+1</f>
        <v>3</v>
      </c>
      <c r="C616" s="103" t="s">
        <v>1331</v>
      </c>
      <c r="D616" s="224" t="s">
        <v>18</v>
      </c>
      <c r="E616" s="102" t="s">
        <v>1112</v>
      </c>
      <c r="F616" s="125">
        <f t="shared" si="55"/>
        <v>401.4</v>
      </c>
      <c r="G616" s="125">
        <v>401.4</v>
      </c>
      <c r="H616" s="125"/>
      <c r="I616" s="125"/>
      <c r="J616" s="125"/>
      <c r="K616" s="125"/>
      <c r="L616" s="102" t="s">
        <v>20</v>
      </c>
      <c r="M616" s="105">
        <v>28</v>
      </c>
    </row>
    <row r="617" spans="1:13" ht="87.75" customHeight="1" x14ac:dyDescent="0.25">
      <c r="A617" s="305"/>
      <c r="B617" s="221">
        <f t="shared" si="56"/>
        <v>4</v>
      </c>
      <c r="C617" s="103" t="s">
        <v>1332</v>
      </c>
      <c r="D617" s="224" t="s">
        <v>18</v>
      </c>
      <c r="E617" s="102" t="s">
        <v>1112</v>
      </c>
      <c r="F617" s="125">
        <f t="shared" si="55"/>
        <v>190.6</v>
      </c>
      <c r="G617" s="125">
        <v>190.6</v>
      </c>
      <c r="H617" s="125"/>
      <c r="I617" s="125"/>
      <c r="J617" s="125"/>
      <c r="K617" s="125"/>
      <c r="L617" s="102" t="s">
        <v>20</v>
      </c>
      <c r="M617" s="105">
        <v>20</v>
      </c>
    </row>
    <row r="618" spans="1:13" ht="180.75" customHeight="1" x14ac:dyDescent="0.25">
      <c r="A618" s="305"/>
      <c r="B618" s="221">
        <f t="shared" si="56"/>
        <v>5</v>
      </c>
      <c r="C618" s="103" t="s">
        <v>1333</v>
      </c>
      <c r="D618" s="224" t="s">
        <v>18</v>
      </c>
      <c r="E618" s="102" t="s">
        <v>1112</v>
      </c>
      <c r="F618" s="125">
        <f t="shared" si="55"/>
        <v>99.3</v>
      </c>
      <c r="G618" s="125"/>
      <c r="H618" s="125"/>
      <c r="I618" s="125">
        <v>99.3</v>
      </c>
      <c r="J618" s="125"/>
      <c r="K618" s="125"/>
      <c r="L618" s="102" t="s">
        <v>20</v>
      </c>
      <c r="M618" s="105">
        <v>30</v>
      </c>
    </row>
    <row r="619" spans="1:13" ht="100.5" customHeight="1" x14ac:dyDescent="0.25">
      <c r="A619" s="305"/>
      <c r="B619" s="221">
        <f t="shared" si="56"/>
        <v>6</v>
      </c>
      <c r="C619" s="103" t="s">
        <v>1334</v>
      </c>
      <c r="D619" s="224" t="s">
        <v>18</v>
      </c>
      <c r="E619" s="102" t="s">
        <v>1112</v>
      </c>
      <c r="F619" s="125">
        <f t="shared" si="55"/>
        <v>45</v>
      </c>
      <c r="G619" s="125"/>
      <c r="H619" s="125"/>
      <c r="I619" s="125">
        <v>45</v>
      </c>
      <c r="J619" s="125"/>
      <c r="K619" s="125"/>
      <c r="L619" s="102" t="s">
        <v>20</v>
      </c>
      <c r="M619" s="105">
        <v>7</v>
      </c>
    </row>
    <row r="620" spans="1:13" ht="148.5" customHeight="1" x14ac:dyDescent="0.25">
      <c r="A620" s="305"/>
      <c r="B620" s="221">
        <f t="shared" si="56"/>
        <v>7</v>
      </c>
      <c r="C620" s="103" t="s">
        <v>1335</v>
      </c>
      <c r="D620" s="224" t="s">
        <v>18</v>
      </c>
      <c r="E620" s="102" t="s">
        <v>1112</v>
      </c>
      <c r="F620" s="125">
        <f t="shared" si="55"/>
        <v>28.2</v>
      </c>
      <c r="G620" s="125"/>
      <c r="H620" s="125"/>
      <c r="I620" s="125">
        <v>28.2</v>
      </c>
      <c r="J620" s="125"/>
      <c r="K620" s="125"/>
      <c r="L620" s="102" t="s">
        <v>620</v>
      </c>
      <c r="M620" s="105">
        <v>6</v>
      </c>
    </row>
    <row r="621" spans="1:13" ht="93.75" customHeight="1" x14ac:dyDescent="0.25">
      <c r="A621" s="305"/>
      <c r="B621" s="221">
        <f t="shared" si="56"/>
        <v>8</v>
      </c>
      <c r="C621" s="103" t="s">
        <v>1336</v>
      </c>
      <c r="D621" s="224" t="s">
        <v>18</v>
      </c>
      <c r="E621" s="102" t="s">
        <v>1112</v>
      </c>
      <c r="F621" s="125">
        <f t="shared" si="55"/>
        <v>50</v>
      </c>
      <c r="G621" s="125"/>
      <c r="H621" s="125"/>
      <c r="I621" s="125">
        <v>50</v>
      </c>
      <c r="J621" s="125"/>
      <c r="K621" s="125"/>
      <c r="L621" s="102" t="s">
        <v>20</v>
      </c>
      <c r="M621" s="105">
        <v>30</v>
      </c>
    </row>
    <row r="622" spans="1:13" ht="118.5" customHeight="1" x14ac:dyDescent="0.25">
      <c r="A622" s="305"/>
      <c r="B622" s="221">
        <v>9</v>
      </c>
      <c r="C622" s="103" t="s">
        <v>1337</v>
      </c>
      <c r="D622" s="224" t="s">
        <v>18</v>
      </c>
      <c r="E622" s="102" t="s">
        <v>1112</v>
      </c>
      <c r="F622" s="125">
        <f t="shared" si="55"/>
        <v>36937.199999999997</v>
      </c>
      <c r="G622" s="125">
        <v>36937.199999999997</v>
      </c>
      <c r="H622" s="125"/>
      <c r="I622" s="125"/>
      <c r="J622" s="125"/>
      <c r="K622" s="125"/>
      <c r="L622" s="102" t="s">
        <v>628</v>
      </c>
      <c r="M622" s="105">
        <v>2000</v>
      </c>
    </row>
    <row r="623" spans="1:13" ht="82.5" customHeight="1" x14ac:dyDescent="0.25">
      <c r="A623" s="305"/>
      <c r="B623" s="221">
        <v>10</v>
      </c>
      <c r="C623" s="103" t="s">
        <v>1205</v>
      </c>
      <c r="D623" s="224" t="s">
        <v>18</v>
      </c>
      <c r="E623" s="102" t="s">
        <v>1112</v>
      </c>
      <c r="F623" s="125">
        <f t="shared" si="55"/>
        <v>9808.1</v>
      </c>
      <c r="G623" s="125">
        <v>9808.1</v>
      </c>
      <c r="H623" s="125"/>
      <c r="I623" s="125"/>
      <c r="J623" s="125"/>
      <c r="K623" s="125"/>
      <c r="L623" s="102" t="s">
        <v>629</v>
      </c>
      <c r="M623" s="105" t="s">
        <v>70</v>
      </c>
    </row>
    <row r="624" spans="1:13" ht="121.5" customHeight="1" x14ac:dyDescent="0.25">
      <c r="A624" s="305"/>
      <c r="B624" s="221">
        <v>11</v>
      </c>
      <c r="C624" s="103" t="s">
        <v>1338</v>
      </c>
      <c r="D624" s="224" t="s">
        <v>18</v>
      </c>
      <c r="E624" s="102" t="s">
        <v>1112</v>
      </c>
      <c r="F624" s="125">
        <f t="shared" si="55"/>
        <v>450</v>
      </c>
      <c r="G624" s="125"/>
      <c r="H624" s="125">
        <v>450</v>
      </c>
      <c r="I624" s="125"/>
      <c r="J624" s="125"/>
      <c r="K624" s="125"/>
      <c r="L624" s="102" t="s">
        <v>20</v>
      </c>
      <c r="M624" s="105" t="s">
        <v>316</v>
      </c>
    </row>
    <row r="625" spans="1:13" ht="19.5" customHeight="1" x14ac:dyDescent="0.25">
      <c r="A625" s="230"/>
      <c r="B625" s="154"/>
      <c r="C625" s="18" t="s">
        <v>6</v>
      </c>
      <c r="D625" s="230"/>
      <c r="E625" s="230"/>
      <c r="F625" s="10">
        <f>SUM(F614:F624)</f>
        <v>48254.7</v>
      </c>
      <c r="G625" s="10">
        <f>SUM(G614:G624)</f>
        <v>47492.2</v>
      </c>
      <c r="H625" s="10">
        <f t="shared" ref="H625:I625" si="57">SUM(H614:H624)</f>
        <v>450</v>
      </c>
      <c r="I625" s="10">
        <f t="shared" si="57"/>
        <v>312.5</v>
      </c>
      <c r="J625" s="10"/>
      <c r="K625" s="10"/>
      <c r="L625" s="19"/>
      <c r="M625" s="123"/>
    </row>
    <row r="626" spans="1:13" ht="22.5" customHeight="1" x14ac:dyDescent="0.25">
      <c r="A626" s="292" t="s">
        <v>1113</v>
      </c>
      <c r="B626" s="292"/>
      <c r="C626" s="292"/>
      <c r="D626" s="292"/>
      <c r="E626" s="292"/>
      <c r="F626" s="292"/>
      <c r="G626" s="292"/>
      <c r="H626" s="292"/>
      <c r="I626" s="292"/>
      <c r="J626" s="292"/>
      <c r="K626" s="292"/>
      <c r="L626" s="292"/>
      <c r="M626" s="292"/>
    </row>
    <row r="627" spans="1:13" ht="100.5" customHeight="1" x14ac:dyDescent="0.25">
      <c r="A627" s="291" t="s">
        <v>161</v>
      </c>
      <c r="B627" s="228">
        <v>1</v>
      </c>
      <c r="C627" s="225" t="s">
        <v>759</v>
      </c>
      <c r="D627" s="222" t="s">
        <v>18</v>
      </c>
      <c r="E627" s="222" t="s">
        <v>252</v>
      </c>
      <c r="F627" s="227">
        <v>350</v>
      </c>
      <c r="G627" s="227"/>
      <c r="H627" s="227"/>
      <c r="I627" s="227">
        <v>350</v>
      </c>
      <c r="J627" s="227"/>
      <c r="K627" s="227"/>
      <c r="L627" s="87" t="s">
        <v>761</v>
      </c>
      <c r="M627" s="226">
        <v>1</v>
      </c>
    </row>
    <row r="628" spans="1:13" ht="148.5" customHeight="1" x14ac:dyDescent="0.25">
      <c r="A628" s="291"/>
      <c r="B628" s="228">
        <v>2</v>
      </c>
      <c r="C628" s="225" t="s">
        <v>760</v>
      </c>
      <c r="D628" s="222" t="s">
        <v>18</v>
      </c>
      <c r="E628" s="222" t="s">
        <v>252</v>
      </c>
      <c r="F628" s="227">
        <v>100</v>
      </c>
      <c r="G628" s="227"/>
      <c r="H628" s="227"/>
      <c r="I628" s="227">
        <v>100</v>
      </c>
      <c r="J628" s="227"/>
      <c r="K628" s="227"/>
      <c r="L628" s="87" t="s">
        <v>762</v>
      </c>
      <c r="M628" s="226" t="s">
        <v>1147</v>
      </c>
    </row>
    <row r="629" spans="1:13" ht="87" customHeight="1" x14ac:dyDescent="0.25">
      <c r="A629" s="291"/>
      <c r="B629" s="228">
        <v>3</v>
      </c>
      <c r="C629" s="225" t="s">
        <v>763</v>
      </c>
      <c r="D629" s="222" t="s">
        <v>18</v>
      </c>
      <c r="E629" s="222" t="s">
        <v>252</v>
      </c>
      <c r="F629" s="227">
        <v>2000</v>
      </c>
      <c r="G629" s="227"/>
      <c r="H629" s="227"/>
      <c r="I629" s="227">
        <v>2000</v>
      </c>
      <c r="J629" s="227"/>
      <c r="K629" s="227"/>
      <c r="L629" s="87" t="s">
        <v>764</v>
      </c>
      <c r="M629" s="226">
        <v>1</v>
      </c>
    </row>
    <row r="630" spans="1:13" ht="79.5" customHeight="1" x14ac:dyDescent="0.25">
      <c r="A630" s="291"/>
      <c r="B630" s="228">
        <v>4</v>
      </c>
      <c r="C630" s="225" t="s">
        <v>765</v>
      </c>
      <c r="D630" s="222" t="s">
        <v>18</v>
      </c>
      <c r="E630" s="222" t="s">
        <v>252</v>
      </c>
      <c r="F630" s="227">
        <v>30</v>
      </c>
      <c r="G630" s="227"/>
      <c r="H630" s="227"/>
      <c r="I630" s="227">
        <v>30</v>
      </c>
      <c r="J630" s="227"/>
      <c r="K630" s="227"/>
      <c r="L630" s="87" t="s">
        <v>766</v>
      </c>
      <c r="M630" s="226">
        <v>2</v>
      </c>
    </row>
    <row r="631" spans="1:13" ht="78" customHeight="1" x14ac:dyDescent="0.25">
      <c r="A631" s="291"/>
      <c r="B631" s="228">
        <v>5</v>
      </c>
      <c r="C631" s="225" t="s">
        <v>325</v>
      </c>
      <c r="D631" s="222" t="s">
        <v>18</v>
      </c>
      <c r="E631" s="222" t="s">
        <v>252</v>
      </c>
      <c r="F631" s="227">
        <v>30</v>
      </c>
      <c r="G631" s="227"/>
      <c r="H631" s="227"/>
      <c r="I631" s="227">
        <v>30</v>
      </c>
      <c r="J631" s="227"/>
      <c r="K631" s="227"/>
      <c r="L631" s="87" t="s">
        <v>356</v>
      </c>
      <c r="M631" s="226">
        <v>5</v>
      </c>
    </row>
    <row r="632" spans="1:13" s="28" customFormat="1" ht="17.25" customHeight="1" x14ac:dyDescent="0.25">
      <c r="A632" s="291"/>
      <c r="B632" s="154"/>
      <c r="C632" s="18" t="s">
        <v>6</v>
      </c>
      <c r="D632" s="230"/>
      <c r="E632" s="230"/>
      <c r="F632" s="10">
        <f>SUM(F627:F631)</f>
        <v>2510</v>
      </c>
      <c r="G632" s="4"/>
      <c r="H632" s="4"/>
      <c r="I632" s="10">
        <f>SUM(I627:I631)</f>
        <v>2510</v>
      </c>
      <c r="J632" s="4"/>
      <c r="K632" s="4"/>
      <c r="L632" s="230"/>
      <c r="M632" s="123"/>
    </row>
    <row r="633" spans="1:13" ht="21" customHeight="1" x14ac:dyDescent="0.25">
      <c r="A633" s="292" t="s">
        <v>1114</v>
      </c>
      <c r="B633" s="292"/>
      <c r="C633" s="292"/>
      <c r="D633" s="292"/>
      <c r="E633" s="292"/>
      <c r="F633" s="292"/>
      <c r="G633" s="292"/>
      <c r="H633" s="292"/>
      <c r="I633" s="292"/>
      <c r="J633" s="292"/>
      <c r="K633" s="292"/>
      <c r="L633" s="292"/>
      <c r="M633" s="292"/>
    </row>
    <row r="634" spans="1:13" ht="96.75" customHeight="1" x14ac:dyDescent="0.25">
      <c r="A634" s="231" t="s">
        <v>697</v>
      </c>
      <c r="B634" s="221">
        <v>1</v>
      </c>
      <c r="C634" s="225" t="s">
        <v>698</v>
      </c>
      <c r="D634" s="222" t="s">
        <v>18</v>
      </c>
      <c r="E634" s="222" t="s">
        <v>699</v>
      </c>
      <c r="F634" s="40">
        <v>50</v>
      </c>
      <c r="G634" s="223"/>
      <c r="H634" s="223"/>
      <c r="I634" s="223"/>
      <c r="J634" s="40">
        <v>50</v>
      </c>
      <c r="K634" s="223"/>
      <c r="L634" s="222" t="s">
        <v>1299</v>
      </c>
      <c r="M634" s="226" t="s">
        <v>46</v>
      </c>
    </row>
    <row r="635" spans="1:13" ht="101.25" customHeight="1" x14ac:dyDescent="0.25">
      <c r="A635" s="290" t="s">
        <v>700</v>
      </c>
      <c r="B635" s="221">
        <f>B634+1</f>
        <v>2</v>
      </c>
      <c r="C635" s="225" t="s">
        <v>1115</v>
      </c>
      <c r="D635" s="222" t="s">
        <v>18</v>
      </c>
      <c r="E635" s="222" t="s">
        <v>724</v>
      </c>
      <c r="F635" s="227">
        <v>450</v>
      </c>
      <c r="G635" s="223"/>
      <c r="H635" s="223"/>
      <c r="I635" s="223"/>
      <c r="J635" s="227">
        <v>450</v>
      </c>
      <c r="K635" s="223"/>
      <c r="L635" s="222" t="s">
        <v>1117</v>
      </c>
      <c r="M635" s="226">
        <v>3</v>
      </c>
    </row>
    <row r="636" spans="1:13" ht="84" customHeight="1" x14ac:dyDescent="0.25">
      <c r="A636" s="290"/>
      <c r="B636" s="221">
        <f t="shared" ref="B636:B659" si="58">B635+1</f>
        <v>3</v>
      </c>
      <c r="C636" s="225" t="s">
        <v>701</v>
      </c>
      <c r="D636" s="222" t="s">
        <v>18</v>
      </c>
      <c r="E636" s="222" t="s">
        <v>252</v>
      </c>
      <c r="F636" s="40">
        <v>100</v>
      </c>
      <c r="G636" s="223"/>
      <c r="H636" s="223"/>
      <c r="I636" s="40">
        <v>100</v>
      </c>
      <c r="J636" s="223"/>
      <c r="K636" s="223"/>
      <c r="L636" s="222" t="s">
        <v>1118</v>
      </c>
      <c r="M636" s="226">
        <v>1</v>
      </c>
    </row>
    <row r="637" spans="1:13" ht="103.5" customHeight="1" x14ac:dyDescent="0.25">
      <c r="A637" s="290"/>
      <c r="B637" s="221">
        <f t="shared" si="58"/>
        <v>4</v>
      </c>
      <c r="C637" s="225" t="s">
        <v>723</v>
      </c>
      <c r="D637" s="222" t="s">
        <v>18</v>
      </c>
      <c r="E637" s="222" t="s">
        <v>725</v>
      </c>
      <c r="F637" s="40">
        <v>5000</v>
      </c>
      <c r="G637" s="223"/>
      <c r="H637" s="223"/>
      <c r="I637" s="223"/>
      <c r="J637" s="223"/>
      <c r="K637" s="40">
        <v>5000</v>
      </c>
      <c r="L637" s="222" t="s">
        <v>1116</v>
      </c>
      <c r="M637" s="226">
        <v>1.63</v>
      </c>
    </row>
    <row r="638" spans="1:13" ht="58.5" customHeight="1" x14ac:dyDescent="0.25">
      <c r="A638" s="286" t="s">
        <v>915</v>
      </c>
      <c r="B638" s="221">
        <f t="shared" si="58"/>
        <v>5</v>
      </c>
      <c r="C638" s="225" t="s">
        <v>702</v>
      </c>
      <c r="D638" s="222" t="s">
        <v>18</v>
      </c>
      <c r="E638" s="222" t="s">
        <v>699</v>
      </c>
      <c r="F638" s="227">
        <v>20</v>
      </c>
      <c r="G638" s="223"/>
      <c r="H638" s="223"/>
      <c r="I638" s="223"/>
      <c r="J638" s="227">
        <v>20</v>
      </c>
      <c r="K638" s="223"/>
      <c r="L638" s="222" t="s">
        <v>1119</v>
      </c>
      <c r="M638" s="226">
        <v>2</v>
      </c>
    </row>
    <row r="639" spans="1:13" ht="97.5" customHeight="1" x14ac:dyDescent="0.25">
      <c r="A639" s="286"/>
      <c r="B639" s="221">
        <f t="shared" si="58"/>
        <v>6</v>
      </c>
      <c r="C639" s="225" t="s">
        <v>784</v>
      </c>
      <c r="D639" s="222" t="s">
        <v>18</v>
      </c>
      <c r="E639" s="222" t="s">
        <v>726</v>
      </c>
      <c r="F639" s="40">
        <v>200</v>
      </c>
      <c r="G639" s="223"/>
      <c r="H639" s="223"/>
      <c r="I639" s="40">
        <v>200</v>
      </c>
      <c r="J639" s="40"/>
      <c r="K639" s="223"/>
      <c r="L639" s="222" t="s">
        <v>1120</v>
      </c>
      <c r="M639" s="226">
        <v>9</v>
      </c>
    </row>
    <row r="640" spans="1:13" ht="78.75" customHeight="1" x14ac:dyDescent="0.25">
      <c r="A640" s="286"/>
      <c r="B640" s="284">
        <f t="shared" si="58"/>
        <v>7</v>
      </c>
      <c r="C640" s="293" t="s">
        <v>703</v>
      </c>
      <c r="D640" s="222" t="s">
        <v>18</v>
      </c>
      <c r="E640" s="222" t="s">
        <v>727</v>
      </c>
      <c r="F640" s="227">
        <v>750</v>
      </c>
      <c r="G640" s="223"/>
      <c r="H640" s="223"/>
      <c r="I640" s="227">
        <v>750</v>
      </c>
      <c r="J640" s="223"/>
      <c r="K640" s="227"/>
      <c r="L640" s="222" t="s">
        <v>1121</v>
      </c>
      <c r="M640" s="226" t="s">
        <v>704</v>
      </c>
    </row>
    <row r="641" spans="1:13" ht="62.25" customHeight="1" x14ac:dyDescent="0.25">
      <c r="A641" s="286"/>
      <c r="B641" s="284"/>
      <c r="C641" s="293"/>
      <c r="D641" s="91" t="s">
        <v>18</v>
      </c>
      <c r="E641" s="91" t="s">
        <v>191</v>
      </c>
      <c r="F641" s="97">
        <v>50</v>
      </c>
      <c r="G641" s="96"/>
      <c r="H641" s="96"/>
      <c r="I641" s="97">
        <v>40</v>
      </c>
      <c r="J641" s="96"/>
      <c r="K641" s="97">
        <v>10</v>
      </c>
      <c r="L641" s="91" t="s">
        <v>1122</v>
      </c>
      <c r="M641" s="82" t="s">
        <v>705</v>
      </c>
    </row>
    <row r="642" spans="1:13" ht="64.5" customHeight="1" x14ac:dyDescent="0.25">
      <c r="A642" s="286"/>
      <c r="B642" s="284"/>
      <c r="C642" s="293"/>
      <c r="D642" s="91" t="s">
        <v>18</v>
      </c>
      <c r="E642" s="91" t="s">
        <v>706</v>
      </c>
      <c r="F642" s="97">
        <v>55.368000000000002</v>
      </c>
      <c r="G642" s="96"/>
      <c r="H642" s="96"/>
      <c r="I642" s="97">
        <v>55.368000000000002</v>
      </c>
      <c r="J642" s="96"/>
      <c r="K642" s="97"/>
      <c r="L642" s="91" t="s">
        <v>1124</v>
      </c>
      <c r="M642" s="82" t="s">
        <v>707</v>
      </c>
    </row>
    <row r="643" spans="1:13" ht="54" customHeight="1" x14ac:dyDescent="0.25">
      <c r="A643" s="286"/>
      <c r="B643" s="284"/>
      <c r="C643" s="293"/>
      <c r="D643" s="91" t="s">
        <v>18</v>
      </c>
      <c r="E643" s="91" t="s">
        <v>708</v>
      </c>
      <c r="F643" s="97">
        <v>38.5</v>
      </c>
      <c r="G643" s="96"/>
      <c r="H643" s="96"/>
      <c r="I643" s="97">
        <v>38.5</v>
      </c>
      <c r="J643" s="96"/>
      <c r="K643" s="97"/>
      <c r="L643" s="91" t="s">
        <v>1123</v>
      </c>
      <c r="M643" s="82" t="s">
        <v>709</v>
      </c>
    </row>
    <row r="644" spans="1:13" ht="114.75" customHeight="1" x14ac:dyDescent="0.25">
      <c r="A644" s="91" t="s">
        <v>710</v>
      </c>
      <c r="B644" s="33">
        <v>8</v>
      </c>
      <c r="C644" s="95" t="s">
        <v>711</v>
      </c>
      <c r="D644" s="91" t="s">
        <v>18</v>
      </c>
      <c r="E644" s="91" t="s">
        <v>180</v>
      </c>
      <c r="F644" s="40">
        <v>50</v>
      </c>
      <c r="G644" s="96"/>
      <c r="H644" s="96"/>
      <c r="I644" s="40">
        <v>50</v>
      </c>
      <c r="J644" s="96"/>
      <c r="K644" s="96"/>
      <c r="L644" s="91" t="s">
        <v>1125</v>
      </c>
      <c r="M644" s="82" t="s">
        <v>46</v>
      </c>
    </row>
    <row r="645" spans="1:13" ht="78.75" customHeight="1" x14ac:dyDescent="0.25">
      <c r="A645" s="286" t="s">
        <v>177</v>
      </c>
      <c r="B645" s="284">
        <v>9</v>
      </c>
      <c r="C645" s="293" t="s">
        <v>712</v>
      </c>
      <c r="D645" s="91" t="s">
        <v>18</v>
      </c>
      <c r="E645" s="91" t="s">
        <v>179</v>
      </c>
      <c r="F645" s="97">
        <v>225</v>
      </c>
      <c r="G645" s="96"/>
      <c r="H645" s="96"/>
      <c r="I645" s="96"/>
      <c r="J645" s="97">
        <v>225</v>
      </c>
      <c r="K645" s="96"/>
      <c r="L645" s="91" t="s">
        <v>1149</v>
      </c>
      <c r="M645" s="82">
        <v>20</v>
      </c>
    </row>
    <row r="646" spans="1:13" ht="67.5" customHeight="1" x14ac:dyDescent="0.25">
      <c r="A646" s="286"/>
      <c r="B646" s="284"/>
      <c r="C646" s="293"/>
      <c r="D646" s="91" t="s">
        <v>18</v>
      </c>
      <c r="E646" s="91" t="s">
        <v>725</v>
      </c>
      <c r="F646" s="97">
        <v>300</v>
      </c>
      <c r="G646" s="96"/>
      <c r="H646" s="96"/>
      <c r="I646" s="97">
        <v>300</v>
      </c>
      <c r="J646" s="96"/>
      <c r="K646" s="96"/>
      <c r="L646" s="91" t="s">
        <v>1149</v>
      </c>
      <c r="M646" s="82">
        <v>25</v>
      </c>
    </row>
    <row r="647" spans="1:13" ht="126.75" customHeight="1" x14ac:dyDescent="0.25">
      <c r="A647" s="286"/>
      <c r="B647" s="33">
        <f>B645+1</f>
        <v>10</v>
      </c>
      <c r="C647" s="95" t="s">
        <v>713</v>
      </c>
      <c r="D647" s="91" t="s">
        <v>18</v>
      </c>
      <c r="E647" s="91" t="s">
        <v>728</v>
      </c>
      <c r="F647" s="97">
        <v>2350</v>
      </c>
      <c r="G647" s="96"/>
      <c r="H647" s="96"/>
      <c r="I647" s="97">
        <v>900</v>
      </c>
      <c r="J647" s="96"/>
      <c r="K647" s="97">
        <v>1450</v>
      </c>
      <c r="L647" s="91" t="s">
        <v>1148</v>
      </c>
      <c r="M647" s="82" t="s">
        <v>714</v>
      </c>
    </row>
    <row r="648" spans="1:13" ht="123.75" customHeight="1" x14ac:dyDescent="0.25">
      <c r="A648" s="286"/>
      <c r="B648" s="33">
        <f t="shared" si="58"/>
        <v>11</v>
      </c>
      <c r="C648" s="95" t="s">
        <v>715</v>
      </c>
      <c r="D648" s="91" t="s">
        <v>18</v>
      </c>
      <c r="E648" s="91" t="s">
        <v>728</v>
      </c>
      <c r="F648" s="97">
        <v>180</v>
      </c>
      <c r="G648" s="96"/>
      <c r="H648" s="96"/>
      <c r="I648" s="97">
        <v>180</v>
      </c>
      <c r="J648" s="96"/>
      <c r="K648" s="96"/>
      <c r="L648" s="91" t="s">
        <v>1126</v>
      </c>
      <c r="M648" s="82">
        <v>4</v>
      </c>
    </row>
    <row r="649" spans="1:13" ht="101.25" customHeight="1" x14ac:dyDescent="0.25">
      <c r="A649" s="286"/>
      <c r="B649" s="33">
        <f t="shared" si="58"/>
        <v>12</v>
      </c>
      <c r="C649" s="217" t="s">
        <v>716</v>
      </c>
      <c r="D649" s="91" t="s">
        <v>18</v>
      </c>
      <c r="E649" s="91" t="s">
        <v>729</v>
      </c>
      <c r="F649" s="97">
        <v>480</v>
      </c>
      <c r="G649" s="96"/>
      <c r="H649" s="96"/>
      <c r="I649" s="96"/>
      <c r="J649" s="96"/>
      <c r="K649" s="97">
        <v>480</v>
      </c>
      <c r="L649" s="91" t="s">
        <v>1150</v>
      </c>
      <c r="M649" s="82">
        <v>3</v>
      </c>
    </row>
    <row r="650" spans="1:13" ht="126" x14ac:dyDescent="0.25">
      <c r="A650" s="286"/>
      <c r="B650" s="33">
        <f t="shared" si="58"/>
        <v>13</v>
      </c>
      <c r="C650" s="95" t="s">
        <v>944</v>
      </c>
      <c r="D650" s="91" t="s">
        <v>18</v>
      </c>
      <c r="E650" s="91" t="s">
        <v>729</v>
      </c>
      <c r="F650" s="97">
        <v>350</v>
      </c>
      <c r="G650" s="96"/>
      <c r="H650" s="96"/>
      <c r="I650" s="97">
        <v>350</v>
      </c>
      <c r="J650" s="96"/>
      <c r="K650" s="96"/>
      <c r="L650" s="91" t="s">
        <v>1300</v>
      </c>
      <c r="M650" s="82" t="s">
        <v>943</v>
      </c>
    </row>
    <row r="651" spans="1:13" ht="94.5" customHeight="1" x14ac:dyDescent="0.25">
      <c r="A651" s="91" t="s">
        <v>916</v>
      </c>
      <c r="B651" s="33">
        <f t="shared" si="58"/>
        <v>14</v>
      </c>
      <c r="C651" s="217" t="s">
        <v>717</v>
      </c>
      <c r="D651" s="91" t="s">
        <v>18</v>
      </c>
      <c r="E651" s="91" t="s">
        <v>17</v>
      </c>
      <c r="F651" s="97">
        <v>25</v>
      </c>
      <c r="G651" s="96"/>
      <c r="H651" s="96"/>
      <c r="I651" s="97">
        <v>25</v>
      </c>
      <c r="J651" s="96"/>
      <c r="K651" s="96"/>
      <c r="L651" s="91" t="s">
        <v>1151</v>
      </c>
      <c r="M651" s="82">
        <v>2</v>
      </c>
    </row>
    <row r="652" spans="1:13" ht="98.25" customHeight="1" x14ac:dyDescent="0.25">
      <c r="A652" s="91" t="s">
        <v>176</v>
      </c>
      <c r="B652" s="33">
        <f t="shared" si="58"/>
        <v>15</v>
      </c>
      <c r="C652" s="95" t="s">
        <v>718</v>
      </c>
      <c r="D652" s="91" t="s">
        <v>18</v>
      </c>
      <c r="E652" s="91" t="s">
        <v>17</v>
      </c>
      <c r="F652" s="97">
        <v>30</v>
      </c>
      <c r="G652" s="96"/>
      <c r="H652" s="96"/>
      <c r="I652" s="97">
        <v>30</v>
      </c>
      <c r="J652" s="96"/>
      <c r="K652" s="96"/>
      <c r="L652" s="91" t="s">
        <v>1152</v>
      </c>
      <c r="M652" s="82">
        <v>2</v>
      </c>
    </row>
    <row r="653" spans="1:13" ht="115.5" customHeight="1" x14ac:dyDescent="0.25">
      <c r="A653" s="286" t="s">
        <v>700</v>
      </c>
      <c r="B653" s="33">
        <f t="shared" si="58"/>
        <v>16</v>
      </c>
      <c r="C653" s="95" t="s">
        <v>719</v>
      </c>
      <c r="D653" s="91" t="s">
        <v>18</v>
      </c>
      <c r="E653" s="91" t="s">
        <v>730</v>
      </c>
      <c r="F653" s="97">
        <v>160</v>
      </c>
      <c r="G653" s="96"/>
      <c r="H653" s="96"/>
      <c r="I653" s="97">
        <v>160</v>
      </c>
      <c r="J653" s="96"/>
      <c r="K653" s="96"/>
      <c r="L653" s="91" t="s">
        <v>1153</v>
      </c>
      <c r="M653" s="82">
        <v>1</v>
      </c>
    </row>
    <row r="654" spans="1:13" ht="78.75" customHeight="1" x14ac:dyDescent="0.25">
      <c r="A654" s="286"/>
      <c r="B654" s="33">
        <f t="shared" si="58"/>
        <v>17</v>
      </c>
      <c r="C654" s="95" t="s">
        <v>1127</v>
      </c>
      <c r="D654" s="91" t="s">
        <v>18</v>
      </c>
      <c r="E654" s="91" t="s">
        <v>725</v>
      </c>
      <c r="F654" s="97">
        <v>500</v>
      </c>
      <c r="G654" s="96"/>
      <c r="H654" s="96"/>
      <c r="I654" s="97">
        <v>500</v>
      </c>
      <c r="J654" s="96"/>
      <c r="K654" s="96"/>
      <c r="L654" s="91" t="s">
        <v>1154</v>
      </c>
      <c r="M654" s="82">
        <v>1</v>
      </c>
    </row>
    <row r="655" spans="1:13" ht="86.25" customHeight="1" x14ac:dyDescent="0.25">
      <c r="A655" s="286"/>
      <c r="B655" s="33">
        <f t="shared" si="58"/>
        <v>18</v>
      </c>
      <c r="C655" s="95" t="s">
        <v>1159</v>
      </c>
      <c r="D655" s="91" t="s">
        <v>18</v>
      </c>
      <c r="E655" s="91" t="s">
        <v>725</v>
      </c>
      <c r="F655" s="97">
        <v>300</v>
      </c>
      <c r="G655" s="96"/>
      <c r="H655" s="96"/>
      <c r="I655" s="97">
        <v>300</v>
      </c>
      <c r="J655" s="96"/>
      <c r="K655" s="96"/>
      <c r="L655" s="91" t="s">
        <v>1154</v>
      </c>
      <c r="M655" s="82">
        <v>1</v>
      </c>
    </row>
    <row r="656" spans="1:13" ht="113.25" customHeight="1" x14ac:dyDescent="0.25">
      <c r="A656" s="91" t="s">
        <v>697</v>
      </c>
      <c r="B656" s="33">
        <f t="shared" si="58"/>
        <v>19</v>
      </c>
      <c r="C656" s="95" t="s">
        <v>1274</v>
      </c>
      <c r="D656" s="91" t="s">
        <v>18</v>
      </c>
      <c r="E656" s="91" t="s">
        <v>730</v>
      </c>
      <c r="F656" s="97">
        <v>25</v>
      </c>
      <c r="G656" s="96"/>
      <c r="H656" s="96"/>
      <c r="I656" s="97">
        <v>25</v>
      </c>
      <c r="J656" s="96"/>
      <c r="K656" s="96"/>
      <c r="L656" s="91" t="s">
        <v>720</v>
      </c>
      <c r="M656" s="82">
        <v>1.2</v>
      </c>
    </row>
    <row r="657" spans="1:14" ht="96" customHeight="1" x14ac:dyDescent="0.25">
      <c r="A657" s="286" t="s">
        <v>721</v>
      </c>
      <c r="B657" s="33">
        <f t="shared" si="58"/>
        <v>20</v>
      </c>
      <c r="C657" s="95" t="s">
        <v>1128</v>
      </c>
      <c r="D657" s="91" t="s">
        <v>18</v>
      </c>
      <c r="E657" s="91" t="s">
        <v>17</v>
      </c>
      <c r="F657" s="97">
        <v>10</v>
      </c>
      <c r="G657" s="96"/>
      <c r="H657" s="96"/>
      <c r="I657" s="40">
        <v>10</v>
      </c>
      <c r="J657" s="96"/>
      <c r="K657" s="96"/>
      <c r="L657" s="91" t="s">
        <v>1129</v>
      </c>
      <c r="M657" s="82" t="s">
        <v>50</v>
      </c>
    </row>
    <row r="658" spans="1:14" ht="119.25" customHeight="1" x14ac:dyDescent="0.25">
      <c r="A658" s="286"/>
      <c r="B658" s="33">
        <f t="shared" si="58"/>
        <v>21</v>
      </c>
      <c r="C658" s="95" t="s">
        <v>1155</v>
      </c>
      <c r="D658" s="91" t="s">
        <v>18</v>
      </c>
      <c r="E658" s="91" t="s">
        <v>17</v>
      </c>
      <c r="F658" s="97">
        <v>10</v>
      </c>
      <c r="G658" s="96"/>
      <c r="H658" s="96"/>
      <c r="I658" s="40">
        <v>10</v>
      </c>
      <c r="J658" s="96"/>
      <c r="K658" s="96"/>
      <c r="L658" s="91" t="s">
        <v>1129</v>
      </c>
      <c r="M658" s="82" t="s">
        <v>48</v>
      </c>
    </row>
    <row r="659" spans="1:14" ht="90.75" customHeight="1" x14ac:dyDescent="0.25">
      <c r="A659" s="286"/>
      <c r="B659" s="33">
        <f t="shared" si="58"/>
        <v>22</v>
      </c>
      <c r="C659" s="95" t="s">
        <v>722</v>
      </c>
      <c r="D659" s="91" t="s">
        <v>18</v>
      </c>
      <c r="E659" s="91" t="s">
        <v>178</v>
      </c>
      <c r="F659" s="97">
        <v>400</v>
      </c>
      <c r="G659" s="96"/>
      <c r="H659" s="96"/>
      <c r="I659" s="40">
        <v>400</v>
      </c>
      <c r="J659" s="96"/>
      <c r="K659" s="96"/>
      <c r="L659" s="91" t="s">
        <v>1129</v>
      </c>
      <c r="M659" s="82" t="s">
        <v>47</v>
      </c>
    </row>
    <row r="660" spans="1:14" ht="21" customHeight="1" x14ac:dyDescent="0.25">
      <c r="A660" s="88"/>
      <c r="B660" s="151"/>
      <c r="C660" s="18" t="s">
        <v>6</v>
      </c>
      <c r="D660" s="92"/>
      <c r="E660" s="92"/>
      <c r="F660" s="10">
        <f>SUM(F634:F659)</f>
        <v>12108.868</v>
      </c>
      <c r="G660" s="4"/>
      <c r="H660" s="10"/>
      <c r="I660" s="10">
        <f>SUM(I634:I659)</f>
        <v>4423.8680000000004</v>
      </c>
      <c r="J660" s="10">
        <f>SUM(J634:J659)</f>
        <v>745</v>
      </c>
      <c r="K660" s="10">
        <f>SUM(K634:K659)</f>
        <v>6940</v>
      </c>
      <c r="L660" s="71"/>
      <c r="M660" s="100"/>
      <c r="N660" s="139"/>
    </row>
    <row r="661" spans="1:14" ht="15.75" x14ac:dyDescent="0.25">
      <c r="A661" s="309" t="s">
        <v>1130</v>
      </c>
      <c r="B661" s="309"/>
      <c r="C661" s="309"/>
      <c r="D661" s="309"/>
      <c r="E661" s="309"/>
      <c r="F661" s="309"/>
      <c r="G661" s="309"/>
      <c r="H661" s="309"/>
      <c r="I661" s="309"/>
      <c r="J661" s="309"/>
      <c r="K661" s="309"/>
      <c r="L661" s="309"/>
      <c r="M661" s="309"/>
    </row>
    <row r="662" spans="1:14" s="30" customFormat="1" ht="78.75" x14ac:dyDescent="0.25">
      <c r="A662" s="311" t="s">
        <v>573</v>
      </c>
      <c r="B662" s="33" t="s">
        <v>46</v>
      </c>
      <c r="C662" s="95" t="s">
        <v>655</v>
      </c>
      <c r="D662" s="91" t="s">
        <v>165</v>
      </c>
      <c r="E662" s="91" t="s">
        <v>210</v>
      </c>
      <c r="F662" s="97">
        <v>595</v>
      </c>
      <c r="G662" s="97"/>
      <c r="H662" s="97"/>
      <c r="I662" s="97"/>
      <c r="J662" s="97">
        <v>595</v>
      </c>
      <c r="K662" s="5"/>
      <c r="L662" s="91" t="s">
        <v>785</v>
      </c>
      <c r="M662" s="100" t="s">
        <v>757</v>
      </c>
    </row>
    <row r="663" spans="1:14" s="30" customFormat="1" ht="78.75" x14ac:dyDescent="0.25">
      <c r="A663" s="311"/>
      <c r="B663" s="33" t="s">
        <v>47</v>
      </c>
      <c r="C663" s="95" t="s">
        <v>656</v>
      </c>
      <c r="D663" s="91" t="s">
        <v>165</v>
      </c>
      <c r="E663" s="91" t="s">
        <v>657</v>
      </c>
      <c r="F663" s="97">
        <v>612</v>
      </c>
      <c r="G663" s="97"/>
      <c r="H663" s="97"/>
      <c r="I663" s="97"/>
      <c r="J663" s="97">
        <v>612</v>
      </c>
      <c r="K663" s="5"/>
      <c r="L663" s="91" t="s">
        <v>785</v>
      </c>
      <c r="M663" s="100" t="s">
        <v>757</v>
      </c>
    </row>
    <row r="664" spans="1:14" s="30" customFormat="1" ht="66" customHeight="1" x14ac:dyDescent="0.25">
      <c r="A664" s="311"/>
      <c r="B664" s="33" t="s">
        <v>48</v>
      </c>
      <c r="C664" s="95" t="s">
        <v>786</v>
      </c>
      <c r="D664" s="91" t="s">
        <v>165</v>
      </c>
      <c r="E664" s="91" t="s">
        <v>211</v>
      </c>
      <c r="F664" s="97">
        <v>112.4</v>
      </c>
      <c r="G664" s="97"/>
      <c r="H664" s="97"/>
      <c r="I664" s="97"/>
      <c r="J664" s="97">
        <v>112.4</v>
      </c>
      <c r="K664" s="5"/>
      <c r="L664" s="91" t="s">
        <v>787</v>
      </c>
      <c r="M664" s="100">
        <v>8.9999999999999993E-3</v>
      </c>
    </row>
    <row r="665" spans="1:14" s="30" customFormat="1" ht="47.25" x14ac:dyDescent="0.25">
      <c r="A665" s="311"/>
      <c r="B665" s="33" t="s">
        <v>49</v>
      </c>
      <c r="C665" s="95" t="s">
        <v>658</v>
      </c>
      <c r="D665" s="91" t="s">
        <v>165</v>
      </c>
      <c r="E665" s="91" t="s">
        <v>211</v>
      </c>
      <c r="F665" s="97">
        <v>105.4</v>
      </c>
      <c r="G665" s="97"/>
      <c r="H665" s="97"/>
      <c r="I665" s="97"/>
      <c r="J665" s="97">
        <v>105.4</v>
      </c>
      <c r="K665" s="5"/>
      <c r="L665" s="91" t="s">
        <v>787</v>
      </c>
      <c r="M665" s="100">
        <v>7.0000000000000001E-3</v>
      </c>
    </row>
    <row r="666" spans="1:14" s="30" customFormat="1" ht="78.75" x14ac:dyDescent="0.25">
      <c r="A666" s="311"/>
      <c r="B666" s="33" t="s">
        <v>50</v>
      </c>
      <c r="C666" s="95" t="s">
        <v>789</v>
      </c>
      <c r="D666" s="91" t="s">
        <v>18</v>
      </c>
      <c r="E666" s="91" t="s">
        <v>63</v>
      </c>
      <c r="F666" s="79">
        <v>150</v>
      </c>
      <c r="G666" s="79"/>
      <c r="H666" s="79"/>
      <c r="I666" s="79"/>
      <c r="J666" s="79">
        <v>150</v>
      </c>
      <c r="K666" s="79"/>
      <c r="L666" s="13" t="s">
        <v>950</v>
      </c>
      <c r="M666" s="87">
        <v>10</v>
      </c>
    </row>
    <row r="667" spans="1:14" s="30" customFormat="1" ht="78.75" x14ac:dyDescent="0.25">
      <c r="A667" s="311"/>
      <c r="B667" s="151">
        <v>6</v>
      </c>
      <c r="C667" s="95" t="s">
        <v>659</v>
      </c>
      <c r="D667" s="91" t="s">
        <v>165</v>
      </c>
      <c r="E667" s="91" t="s">
        <v>212</v>
      </c>
      <c r="F667" s="97">
        <v>29</v>
      </c>
      <c r="G667" s="97"/>
      <c r="H667" s="97"/>
      <c r="I667" s="97"/>
      <c r="J667" s="97">
        <v>29</v>
      </c>
      <c r="K667" s="5"/>
      <c r="L667" s="91" t="s">
        <v>787</v>
      </c>
      <c r="M667" s="100">
        <v>2E-3</v>
      </c>
    </row>
    <row r="668" spans="1:14" s="30" customFormat="1" ht="149.25" customHeight="1" x14ac:dyDescent="0.25">
      <c r="A668" s="311"/>
      <c r="B668" s="151">
        <v>7</v>
      </c>
      <c r="C668" s="131" t="s">
        <v>788</v>
      </c>
      <c r="D668" s="91" t="s">
        <v>165</v>
      </c>
      <c r="E668" s="97" t="s">
        <v>214</v>
      </c>
      <c r="F668" s="97">
        <v>900</v>
      </c>
      <c r="G668" s="97"/>
      <c r="H668" s="97"/>
      <c r="I668" s="4">
        <v>900</v>
      </c>
      <c r="J668" s="97"/>
      <c r="K668" s="5"/>
      <c r="L668" s="92" t="s">
        <v>758</v>
      </c>
      <c r="M668" s="100">
        <v>215</v>
      </c>
    </row>
    <row r="669" spans="1:14" s="30" customFormat="1" ht="75" customHeight="1" x14ac:dyDescent="0.25">
      <c r="A669" s="311"/>
      <c r="B669" s="307">
        <v>8</v>
      </c>
      <c r="C669" s="95" t="s">
        <v>372</v>
      </c>
      <c r="D669" s="286" t="s">
        <v>165</v>
      </c>
      <c r="E669" s="302" t="s">
        <v>213</v>
      </c>
      <c r="F669" s="97"/>
      <c r="G669" s="97"/>
      <c r="H669" s="97"/>
      <c r="I669" s="97"/>
      <c r="J669" s="97"/>
      <c r="K669" s="97"/>
      <c r="L669" s="92"/>
      <c r="M669" s="132"/>
    </row>
    <row r="670" spans="1:14" s="30" customFormat="1" ht="31.5" x14ac:dyDescent="0.25">
      <c r="A670" s="311"/>
      <c r="B670" s="307"/>
      <c r="C670" s="95" t="s">
        <v>373</v>
      </c>
      <c r="D670" s="286"/>
      <c r="E670" s="302"/>
      <c r="F670" s="97">
        <f>I670</f>
        <v>373.5</v>
      </c>
      <c r="G670" s="97"/>
      <c r="H670" s="97"/>
      <c r="I670" s="97">
        <v>373.5</v>
      </c>
      <c r="J670" s="97"/>
      <c r="K670" s="97"/>
      <c r="L670" s="91" t="s">
        <v>349</v>
      </c>
      <c r="M670" s="82">
        <v>0.20300000000000001</v>
      </c>
    </row>
    <row r="671" spans="1:14" s="30" customFormat="1" ht="31.5" x14ac:dyDescent="0.25">
      <c r="A671" s="311"/>
      <c r="B671" s="307"/>
      <c r="C671" s="95" t="s">
        <v>374</v>
      </c>
      <c r="D671" s="286"/>
      <c r="E671" s="286"/>
      <c r="F671" s="97">
        <v>125</v>
      </c>
      <c r="G671" s="97"/>
      <c r="H671" s="97"/>
      <c r="I671" s="97">
        <v>125</v>
      </c>
      <c r="J671" s="97"/>
      <c r="K671" s="97"/>
      <c r="L671" s="91" t="s">
        <v>349</v>
      </c>
      <c r="M671" s="82">
        <v>6.5000000000000002E-2</v>
      </c>
    </row>
    <row r="672" spans="1:14" s="30" customFormat="1" ht="51" customHeight="1" x14ac:dyDescent="0.25">
      <c r="A672" s="311"/>
      <c r="B672" s="151">
        <v>9</v>
      </c>
      <c r="C672" s="95" t="s">
        <v>209</v>
      </c>
      <c r="D672" s="91" t="s">
        <v>165</v>
      </c>
      <c r="E672" s="92" t="s">
        <v>215</v>
      </c>
      <c r="F672" s="4">
        <v>16</v>
      </c>
      <c r="G672" s="48"/>
      <c r="H672" s="48"/>
      <c r="I672" s="4">
        <v>16</v>
      </c>
      <c r="J672" s="97"/>
      <c r="K672" s="97"/>
      <c r="L672" s="92" t="s">
        <v>159</v>
      </c>
      <c r="M672" s="100">
        <v>10</v>
      </c>
    </row>
    <row r="673" spans="1:13" s="30" customFormat="1" ht="15.75" x14ac:dyDescent="0.25">
      <c r="A673" s="311"/>
      <c r="B673" s="307">
        <v>10</v>
      </c>
      <c r="C673" s="304" t="s">
        <v>1350</v>
      </c>
      <c r="D673" s="286" t="s">
        <v>165</v>
      </c>
      <c r="E673" s="286" t="s">
        <v>1131</v>
      </c>
      <c r="F673" s="302">
        <f>I673</f>
        <v>240</v>
      </c>
      <c r="G673" s="302"/>
      <c r="H673" s="302"/>
      <c r="I673" s="302">
        <f>140+100</f>
        <v>240</v>
      </c>
      <c r="J673" s="302"/>
      <c r="K673" s="302"/>
      <c r="L673" s="291" t="s">
        <v>350</v>
      </c>
      <c r="M673" s="310" t="s">
        <v>53</v>
      </c>
    </row>
    <row r="674" spans="1:13" s="30" customFormat="1" ht="15.75" x14ac:dyDescent="0.25">
      <c r="A674" s="311"/>
      <c r="B674" s="307"/>
      <c r="C674" s="304"/>
      <c r="D674" s="286"/>
      <c r="E674" s="286"/>
      <c r="F674" s="302"/>
      <c r="G674" s="302"/>
      <c r="H674" s="302"/>
      <c r="I674" s="302"/>
      <c r="J674" s="302"/>
      <c r="K674" s="302"/>
      <c r="L674" s="291"/>
      <c r="M674" s="310"/>
    </row>
    <row r="675" spans="1:13" s="30" customFormat="1" ht="66" customHeight="1" x14ac:dyDescent="0.25">
      <c r="A675" s="311"/>
      <c r="B675" s="307"/>
      <c r="C675" s="304"/>
      <c r="D675" s="286"/>
      <c r="E675" s="286"/>
      <c r="F675" s="302"/>
      <c r="G675" s="302"/>
      <c r="H675" s="302"/>
      <c r="I675" s="302"/>
      <c r="J675" s="302"/>
      <c r="K675" s="302"/>
      <c r="L675" s="291"/>
      <c r="M675" s="310"/>
    </row>
    <row r="676" spans="1:13" s="30" customFormat="1" ht="134.25" customHeight="1" x14ac:dyDescent="0.25">
      <c r="A676" s="311"/>
      <c r="B676" s="151">
        <v>11</v>
      </c>
      <c r="C676" s="95" t="s">
        <v>1360</v>
      </c>
      <c r="D676" s="91" t="s">
        <v>165</v>
      </c>
      <c r="E676" s="91" t="s">
        <v>216</v>
      </c>
      <c r="F676" s="4">
        <f>I676</f>
        <v>34.200000000000003</v>
      </c>
      <c r="G676" s="4"/>
      <c r="H676" s="4"/>
      <c r="I676" s="4">
        <v>34.200000000000003</v>
      </c>
      <c r="J676" s="4"/>
      <c r="K676" s="4"/>
      <c r="L676" s="92" t="s">
        <v>1377</v>
      </c>
      <c r="M676" s="82">
        <v>101</v>
      </c>
    </row>
    <row r="677" spans="1:13" s="28" customFormat="1" ht="15.75" x14ac:dyDescent="0.25">
      <c r="A677" s="311"/>
      <c r="B677" s="150"/>
      <c r="C677" s="2" t="s">
        <v>6</v>
      </c>
      <c r="D677" s="96"/>
      <c r="E677" s="96"/>
      <c r="F677" s="94">
        <f>G677+H677+I677+J677+K677</f>
        <v>3292.5</v>
      </c>
      <c r="G677" s="5"/>
      <c r="H677" s="5"/>
      <c r="I677" s="5">
        <f>SUM(I662:I676)</f>
        <v>1688.7</v>
      </c>
      <c r="J677" s="5">
        <f>SUM(J662:J676)</f>
        <v>1603.8000000000002</v>
      </c>
      <c r="K677" s="5"/>
      <c r="L677" s="12"/>
      <c r="M677" s="122"/>
    </row>
    <row r="678" spans="1:13" ht="15.75" x14ac:dyDescent="0.25">
      <c r="A678" s="96"/>
      <c r="B678" s="150"/>
      <c r="C678" s="2" t="s">
        <v>68</v>
      </c>
      <c r="D678" s="96"/>
      <c r="E678" s="5"/>
      <c r="F678" s="94">
        <f>G678+H678+I678+J678+K678</f>
        <v>951550.10800000012</v>
      </c>
      <c r="G678" s="94">
        <f>G22+G55+G61+G73+G79+G84+G156+G102+G130+G139+G46+G142+G166+G172+G205+G243+G298+G313+G404+G430+G458+G467+G538+G254+G612+G625+G632+G660+G677</f>
        <v>415346.41000000009</v>
      </c>
      <c r="H678" s="94">
        <f>H22+H55+H61+H73+H79+H84+H156+H102+H130+H139+H46+H142+H166+H172+H205+H243+H298+H313+H404+H430+H458+H467+H538+H254+H612+H625+H632+H660+H677</f>
        <v>4394.1000000000004</v>
      </c>
      <c r="I678" s="94">
        <f>I22+I55+I61+I73+I79+I84+I156+I102+I130+I139+I46+I142+I166+I172+I205+I243+I298+I313+I404+I430+I458+I467+I538+I254+I612+I625+I632+I660+I677</f>
        <v>371667.16800000001</v>
      </c>
      <c r="J678" s="94">
        <f>J22+J55+J61+J73+J79+J84+J156+J102+J130+J139+J46+J142+J166+J172+J205+J243+J298+J313+J404+J430+J458+J467+J538+J254+J612+J625+J632+J660+J677</f>
        <v>74439.3</v>
      </c>
      <c r="K678" s="94">
        <f>K22+K55+K61+K73+K79+K84+K156+K102+K130+K139+K46+K142+K166+K172+K205+K243+K298+K313+K404+K430+K458+K467+K538+K254+K612+K625+K632+K660+K677</f>
        <v>85703.13</v>
      </c>
      <c r="L678" s="12"/>
      <c r="M678" s="82"/>
    </row>
    <row r="679" spans="1:13" ht="57" customHeight="1" x14ac:dyDescent="0.25">
      <c r="C679" s="301" t="s">
        <v>405</v>
      </c>
      <c r="D679" s="301"/>
      <c r="E679" s="301"/>
      <c r="F679" s="301"/>
      <c r="G679" s="301"/>
      <c r="H679" s="301"/>
      <c r="I679" s="301"/>
      <c r="J679" s="301"/>
      <c r="K679" s="301"/>
      <c r="L679" s="72" t="s">
        <v>406</v>
      </c>
      <c r="M679" s="73"/>
    </row>
    <row r="680" spans="1:13" ht="15.75" x14ac:dyDescent="0.25">
      <c r="B680" s="159"/>
      <c r="C680" s="74"/>
      <c r="D680" s="75"/>
      <c r="E680" s="76"/>
      <c r="F680" s="77"/>
      <c r="G680" s="77"/>
      <c r="H680" s="77"/>
      <c r="I680" s="77"/>
      <c r="J680" s="77"/>
      <c r="K680" s="77"/>
      <c r="L680" s="77"/>
      <c r="M680" s="78"/>
    </row>
    <row r="681" spans="1:13" ht="15.75" x14ac:dyDescent="0.25">
      <c r="B681" s="160"/>
      <c r="C681" s="16"/>
      <c r="D681" s="23"/>
      <c r="E681" s="23"/>
      <c r="G681" s="11"/>
      <c r="H681" s="11"/>
      <c r="I681" s="11"/>
      <c r="J681" s="11"/>
      <c r="K681" s="11"/>
      <c r="L681" s="16"/>
    </row>
    <row r="682" spans="1:13" ht="15.75" x14ac:dyDescent="0.25">
      <c r="B682" s="160"/>
      <c r="C682" s="308"/>
      <c r="D682" s="308"/>
      <c r="E682" s="308"/>
      <c r="F682" s="308"/>
      <c r="G682" s="308"/>
      <c r="H682" s="308"/>
      <c r="I682" s="308"/>
      <c r="J682" s="308"/>
      <c r="K682" s="308"/>
      <c r="L682" s="16"/>
    </row>
    <row r="683" spans="1:13" ht="15.75" x14ac:dyDescent="0.25">
      <c r="B683" s="159"/>
      <c r="C683" s="16"/>
      <c r="D683" s="23"/>
      <c r="E683" s="23"/>
      <c r="G683" s="11"/>
      <c r="H683" s="11"/>
      <c r="I683" s="11"/>
      <c r="J683" s="11"/>
      <c r="K683" s="11"/>
      <c r="L683" s="16"/>
    </row>
    <row r="684" spans="1:13" ht="44.25" customHeight="1" x14ac:dyDescent="0.25">
      <c r="B684" s="160"/>
    </row>
  </sheetData>
  <mergeCells count="138">
    <mergeCell ref="I6:L6"/>
    <mergeCell ref="A47:M47"/>
    <mergeCell ref="A17:A21"/>
    <mergeCell ref="B17:B21"/>
    <mergeCell ref="B132:B136"/>
    <mergeCell ref="A75:A78"/>
    <mergeCell ref="A173:M173"/>
    <mergeCell ref="A206:M206"/>
    <mergeCell ref="A144:A155"/>
    <mergeCell ref="A85:M85"/>
    <mergeCell ref="A140:M140"/>
    <mergeCell ref="A80:M80"/>
    <mergeCell ref="A81:A83"/>
    <mergeCell ref="A104:A117"/>
    <mergeCell ref="A143:M143"/>
    <mergeCell ref="A103:M103"/>
    <mergeCell ref="A167:M167"/>
    <mergeCell ref="A168:A172"/>
    <mergeCell ref="A15:M15"/>
    <mergeCell ref="E68:E70"/>
    <mergeCell ref="D17:D21"/>
    <mergeCell ref="A50:A54"/>
    <mergeCell ref="E17:E21"/>
    <mergeCell ref="A23:M23"/>
    <mergeCell ref="A62:M62"/>
    <mergeCell ref="A56:M56"/>
    <mergeCell ref="A57:A60"/>
    <mergeCell ref="A24:A45"/>
    <mergeCell ref="A63:A72"/>
    <mergeCell ref="A74:M74"/>
    <mergeCell ref="A158:A165"/>
    <mergeCell ref="A8:M8"/>
    <mergeCell ref="A9:M9"/>
    <mergeCell ref="A10:A13"/>
    <mergeCell ref="B10:B13"/>
    <mergeCell ref="C10:C13"/>
    <mergeCell ref="D10:D13"/>
    <mergeCell ref="E10:E13"/>
    <mergeCell ref="F10:K10"/>
    <mergeCell ref="L10:M11"/>
    <mergeCell ref="F11:F13"/>
    <mergeCell ref="M12:M13"/>
    <mergeCell ref="G11:K11"/>
    <mergeCell ref="G12:G13"/>
    <mergeCell ref="H12:I12"/>
    <mergeCell ref="J12:J13"/>
    <mergeCell ref="K12:K13"/>
    <mergeCell ref="L12:L13"/>
    <mergeCell ref="C682:K682"/>
    <mergeCell ref="A86:A102"/>
    <mergeCell ref="A118:A130"/>
    <mergeCell ref="A174:A205"/>
    <mergeCell ref="A207:A243"/>
    <mergeCell ref="A131:M131"/>
    <mergeCell ref="E132:E136"/>
    <mergeCell ref="D132:D136"/>
    <mergeCell ref="A255:M255"/>
    <mergeCell ref="A157:M157"/>
    <mergeCell ref="A661:M661"/>
    <mergeCell ref="K673:K675"/>
    <mergeCell ref="B673:B675"/>
    <mergeCell ref="L673:L675"/>
    <mergeCell ref="E669:E671"/>
    <mergeCell ref="F673:F675"/>
    <mergeCell ref="H673:H675"/>
    <mergeCell ref="M673:M675"/>
    <mergeCell ref="B645:B646"/>
    <mergeCell ref="A662:A677"/>
    <mergeCell ref="A633:M633"/>
    <mergeCell ref="D673:D675"/>
    <mergeCell ref="A132:A138"/>
    <mergeCell ref="A645:A650"/>
    <mergeCell ref="C679:K679"/>
    <mergeCell ref="J673:J675"/>
    <mergeCell ref="E673:E675"/>
    <mergeCell ref="A405:M405"/>
    <mergeCell ref="A613:M613"/>
    <mergeCell ref="A468:M468"/>
    <mergeCell ref="A470:A482"/>
    <mergeCell ref="A498:A505"/>
    <mergeCell ref="A506:A507"/>
    <mergeCell ref="A494:A497"/>
    <mergeCell ref="B640:B643"/>
    <mergeCell ref="C640:C643"/>
    <mergeCell ref="D669:D671"/>
    <mergeCell ref="C673:C675"/>
    <mergeCell ref="A410:A412"/>
    <mergeCell ref="A615:A624"/>
    <mergeCell ref="A567:A611"/>
    <mergeCell ref="G673:G675"/>
    <mergeCell ref="A460:A466"/>
    <mergeCell ref="A431:M431"/>
    <mergeCell ref="A459:M459"/>
    <mergeCell ref="A416:A418"/>
    <mergeCell ref="B669:B671"/>
    <mergeCell ref="I673:I675"/>
    <mergeCell ref="A419:A429"/>
    <mergeCell ref="A245:A253"/>
    <mergeCell ref="A406:A409"/>
    <mergeCell ref="A657:A659"/>
    <mergeCell ref="A413:A415"/>
    <mergeCell ref="A635:A637"/>
    <mergeCell ref="A638:A643"/>
    <mergeCell ref="A627:A632"/>
    <mergeCell ref="A626:M626"/>
    <mergeCell ref="C645:C646"/>
    <mergeCell ref="A432:A458"/>
    <mergeCell ref="A539:M539"/>
    <mergeCell ref="A508:A536"/>
    <mergeCell ref="B580:B583"/>
    <mergeCell ref="E419:E422"/>
    <mergeCell ref="D580:D583"/>
    <mergeCell ref="A653:A655"/>
    <mergeCell ref="B419:B422"/>
    <mergeCell ref="D419:D422"/>
    <mergeCell ref="A483:A493"/>
    <mergeCell ref="A553:A566"/>
    <mergeCell ref="A540:A552"/>
    <mergeCell ref="E274:E277"/>
    <mergeCell ref="A244:M244"/>
    <mergeCell ref="A314:M314"/>
    <mergeCell ref="L269:L270"/>
    <mergeCell ref="E269:E270"/>
    <mergeCell ref="D269:D270"/>
    <mergeCell ref="B264:B272"/>
    <mergeCell ref="A299:L299"/>
    <mergeCell ref="A257:A297"/>
    <mergeCell ref="A315:A403"/>
    <mergeCell ref="B274:B277"/>
    <mergeCell ref="C274:C277"/>
    <mergeCell ref="D274:D277"/>
    <mergeCell ref="F274:F277"/>
    <mergeCell ref="G274:G277"/>
    <mergeCell ref="H274:H277"/>
    <mergeCell ref="I274:I277"/>
    <mergeCell ref="J274:J277"/>
    <mergeCell ref="K274:K277"/>
    <mergeCell ref="A300:A313"/>
  </mergeCells>
  <conditionalFormatting sqref="L287 L264 L258:L260 L256:M256 L282:L285">
    <cfRule type="cellIs" dxfId="0" priority="1" stopIfTrue="1" operator="equal">
      <formula>0</formula>
    </cfRule>
  </conditionalFormatting>
  <printOptions horizontalCentered="1"/>
  <pageMargins left="0.11811023622047245" right="0.11811023622047245" top="1.1811023622047245" bottom="0.39370078740157483" header="0" footer="0"/>
  <pageSetup paperSize="9" scale="62" firstPageNumber="51" orientation="landscape" useFirstPageNumber="1" r:id="rId1"/>
  <headerFooter>
    <oddHeader>&amp;C
&amp;P</oddHeader>
  </headerFooter>
  <rowBreaks count="1" manualBreakCount="1">
    <brk id="2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заходи</vt:lpstr>
      <vt:lpstr>заходи!Область_печати</vt:lpstr>
    </vt:vector>
  </TitlesOfParts>
  <Company>diakov.net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admin</cp:lastModifiedBy>
  <cp:lastPrinted>2021-12-15T13:39:44Z</cp:lastPrinted>
  <dcterms:created xsi:type="dcterms:W3CDTF">2017-11-29T10:31:00Z</dcterms:created>
  <dcterms:modified xsi:type="dcterms:W3CDTF">2021-12-22T08:44:44Z</dcterms:modified>
</cp:coreProperties>
</file>